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4\Тарифное соглашение на 2024 год\Заседание 12\Материалы заседания\Приложение к Протоколу\"/>
    </mc:Choice>
  </mc:AlternateContent>
  <xr:revisionPtr revIDLastSave="0" documentId="13_ncr:1_{07C8E261-FE14-42D6-887F-01BDD640819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2" i="1" s="1"/>
  <c r="E14" i="1"/>
  <c r="E12" i="1" s="1"/>
  <c r="C14" i="1"/>
  <c r="X12" i="1"/>
  <c r="Y12" i="1"/>
  <c r="M12" i="1"/>
  <c r="L12" i="1"/>
  <c r="K13" i="1"/>
  <c r="K12" i="1" s="1"/>
  <c r="C12" i="1"/>
  <c r="F12" i="1"/>
  <c r="G12" i="1"/>
  <c r="H12" i="1"/>
  <c r="I12" i="1"/>
  <c r="J12" i="1"/>
  <c r="N12" i="1"/>
  <c r="O12" i="1"/>
  <c r="P12" i="1"/>
  <c r="Q12" i="1"/>
  <c r="R12" i="1"/>
  <c r="S12" i="1"/>
  <c r="T12" i="1"/>
  <c r="U12" i="1"/>
  <c r="V12" i="1"/>
  <c r="W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15" i="1"/>
  <c r="F14" i="1"/>
  <c r="B13" i="1" l="1"/>
  <c r="B12" i="1" s="1"/>
</calcChain>
</file>

<file path=xl/sharedStrings.xml><?xml version="1.0" encoding="utf-8"?>
<sst xmlns="http://schemas.openxmlformats.org/spreadsheetml/2006/main" count="132" uniqueCount="88">
  <si>
    <t>АПП</t>
  </si>
  <si>
    <t>КС</t>
  </si>
  <si>
    <t>ДС</t>
  </si>
  <si>
    <t>ГБУЗ РТ "Бай-Тайгинская ЦКБ"</t>
  </si>
  <si>
    <t>ГБУЗ РТ "Барун-Хемчикский ММЦ"</t>
  </si>
  <si>
    <t>ГБУЗ РТ "Дзун-Хемчикский ЦКБ"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</si>
  <si>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</si>
  <si>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</si>
  <si>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</si>
  <si>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</si>
  <si>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</si>
  <si>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</si>
  <si>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"Тес-Хемская ЦКБ"</t>
  </si>
  <si>
    <t>ГБУЗ РТ "Тоджинская ЦКБ"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</si>
  <si>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</si>
  <si>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</si>
  <si>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</si>
  <si>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</si>
  <si>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"Республиканский консультативно-диагностический центр"</t>
  </si>
  <si>
    <t>ГБУЗ РТ "Стоматологическая поликлиника"</t>
  </si>
  <si>
    <t>ГБУЗ РТ "РЦ СМП и МК"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</si>
  <si>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</si>
  <si>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</si>
  <si>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</si>
  <si>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"Перинатальный центр"</t>
  </si>
  <si>
    <t>ГБУЗ РТ "Ресонкодиспансер"</t>
  </si>
  <si>
    <t>ГБУЗ РТ "Рескожвендиспансер"</t>
  </si>
  <si>
    <t>ГБУЗ РТ "Инфекционная больница"</t>
  </si>
  <si>
    <t>ГБУЗ РТ "Республиканский центр ОЗМП"</t>
  </si>
  <si>
    <t>ГБУЗ РТ "Республиканский центр ВМРД"</t>
  </si>
  <si>
    <t>ГАУЗ РТ СП "Серебрянка"</t>
  </si>
  <si>
    <t>ГБУЗ РТ «Республиканский Центр по профилактике и борьбе со СПИД и инфекционными заболеваниями»</t>
  </si>
  <si>
    <t>ГБУЗ РТ "Противотуберкулезный диспансер"</t>
  </si>
  <si>
    <t>ООО "Алдан"</t>
  </si>
  <si>
    <t>ООО "КУЖУР МЕДИКАЛ"</t>
  </si>
  <si>
    <t>ООО "МЕДСТАР Т"</t>
  </si>
  <si>
    <t>ООО " РДЦ"</t>
  </si>
  <si>
    <t>ООО "МЦ Гиппократ"</t>
  </si>
  <si>
    <t>ИП Монгуш Р.К.</t>
  </si>
  <si>
    <t>Тывинский филиал Нефросовета</t>
  </si>
  <si>
    <t>ГАУ РС(Я) "Якутская республиканская офтальмологическая больница"</t>
  </si>
  <si>
    <t>ООО ММЦ "МЕНЛА"</t>
  </si>
  <si>
    <t>ООО «Красноярский центр репродуктивной медицины»</t>
  </si>
  <si>
    <t>Неотложная медицинская помощь</t>
  </si>
  <si>
    <t>СМП</t>
  </si>
  <si>
    <t>объем (вызов)</t>
  </si>
  <si>
    <t>сумма (тыс. руб.)</t>
  </si>
  <si>
    <t>ООО "Санталь 17"</t>
  </si>
  <si>
    <t>Всего</t>
  </si>
  <si>
    <t>по профилю "Онкология"</t>
  </si>
  <si>
    <t>объем (случаи)</t>
  </si>
  <si>
    <t>по ВМП</t>
  </si>
  <si>
    <t>в том числе:</t>
  </si>
  <si>
    <t>Круглосуточный стационар</t>
  </si>
  <si>
    <t>по гепатиту С</t>
  </si>
  <si>
    <t>Дневной стационар</t>
  </si>
  <si>
    <t>сумма                        (тыс. руб.)</t>
  </si>
  <si>
    <t>сумма                      (тыс. руб.)</t>
  </si>
  <si>
    <t>сумма                       (тыс. руб.)</t>
  </si>
  <si>
    <t>сумма                     (тыс. руб.)</t>
  </si>
  <si>
    <t>сумма                 (тыс. руб.)</t>
  </si>
  <si>
    <t>объем (обращение)</t>
  </si>
  <si>
    <t>Медицинская реабилитация</t>
  </si>
  <si>
    <t>объем (услуга)</t>
  </si>
  <si>
    <t>сумма     (тыс. руб.)</t>
  </si>
  <si>
    <t>Обращение по заболеваемости</t>
  </si>
  <si>
    <t>в т.ч. отдельные диагностические (лабораторные) исследования)</t>
  </si>
  <si>
    <t>объем (посещение)</t>
  </si>
  <si>
    <t>Посещения с иными целями</t>
  </si>
  <si>
    <t>Посещения с профилактическими целями</t>
  </si>
  <si>
    <t>Диспансерное наблюдение хронических больных</t>
  </si>
  <si>
    <t>Амбулаторно-поликлиническая помощь</t>
  </si>
  <si>
    <t>Иные межбюджетные трансферты</t>
  </si>
  <si>
    <t>ВСЕГО</t>
  </si>
  <si>
    <t>Наименование МО</t>
  </si>
  <si>
    <t>Всего за счет возвратов</t>
  </si>
  <si>
    <t>ГБУЗ РТ "Тандынская ЦКБ им. М.Т. Оюна"</t>
  </si>
  <si>
    <t>ГБУЗ РТ "Улуг-Хемский ММЦ им. А.Т. Балгана"</t>
  </si>
  <si>
    <t>Приложение №1</t>
  </si>
  <si>
    <t>к Протоколу заседания Комиссии №12</t>
  </si>
  <si>
    <t>Распределение объемов и финансового обеспечения медицинской помощи, установленного в соответствии с территориальной программой ОМС Республики Тыва, а также иных межбюджетных трансфертов на 2024 год</t>
  </si>
  <si>
    <t>ВСЕГО, в том числе:</t>
  </si>
  <si>
    <t>вне территории страхования</t>
  </si>
  <si>
    <t>на территории страхования</t>
  </si>
  <si>
    <t>ЭКО</t>
  </si>
  <si>
    <t>Всего по постановлению Правительства РТ от 29.12.2023г. №953</t>
  </si>
  <si>
    <t>ПНФ по всем видам и условиям МП</t>
  </si>
  <si>
    <t>ПНФ по АПП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</si>
</sst>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5" fillId="0" borderId="0" xfId="0" applyFont="1"/>
    <xf numFmtId="164" fontId="2" fillId="2" borderId="3" xfId="1" applyNumberFormat="1" applyFont="1" applyFill="1" applyBorder="1"/>
    <xf numFmtId="164" fontId="2" fillId="2" borderId="3" xfId="1" applyNumberFormat="1" applyFont="1" applyFill="1" applyBorder="1" applyAlignment="1">
      <alignment wrapText="1"/>
    </xf>
    <xf numFmtId="164" fontId="2" fillId="2" borderId="10" xfId="1" applyNumberFormat="1" applyFont="1" applyFill="1" applyBorder="1" applyAlignment="1">
      <alignment wrapText="1"/>
    </xf>
    <xf numFmtId="165" fontId="2" fillId="2" borderId="3" xfId="1" applyNumberFormat="1" applyFont="1" applyFill="1" applyBorder="1"/>
    <xf numFmtId="165" fontId="2" fillId="0" borderId="3" xfId="1" applyNumberFormat="1" applyFont="1" applyBorder="1"/>
    <xf numFmtId="165" fontId="2" fillId="0" borderId="3" xfId="1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1" xfId="0" applyFont="1" applyBorder="1"/>
    <xf numFmtId="165" fontId="4" fillId="0" borderId="1" xfId="0" applyNumberFormat="1" applyFont="1" applyBorder="1"/>
    <xf numFmtId="164" fontId="2" fillId="2" borderId="1" xfId="1" applyNumberFormat="1" applyFont="1" applyFill="1" applyBorder="1" applyAlignment="1">
      <alignment horizontal="left" vertical="center"/>
    </xf>
    <xf numFmtId="165" fontId="4" fillId="2" borderId="3" xfId="1" applyNumberFormat="1" applyFont="1" applyFill="1" applyBorder="1"/>
    <xf numFmtId="165" fontId="2" fillId="2" borderId="3" xfId="1" applyNumberFormat="1" applyFont="1" applyFill="1" applyBorder="1" applyAlignment="1">
      <alignment horizontal="right" vertical="center"/>
    </xf>
    <xf numFmtId="165" fontId="2" fillId="2" borderId="10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/>
    <xf numFmtId="0" fontId="5" fillId="0" borderId="5" xfId="0" applyFont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/>
    </xf>
    <xf numFmtId="1" fontId="2" fillId="2" borderId="10" xfId="1" applyNumberFormat="1" applyFont="1" applyFill="1" applyBorder="1" applyAlignment="1">
      <alignment horizontal="center" vertical="center" wrapText="1"/>
    </xf>
    <xf numFmtId="1" fontId="2" fillId="2" borderId="3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right" vertical="center"/>
    </xf>
    <xf numFmtId="166" fontId="4" fillId="2" borderId="3" xfId="1" applyNumberFormat="1" applyFont="1" applyFill="1" applyBorder="1" applyAlignment="1">
      <alignment horizontal="right" vertical="center"/>
    </xf>
    <xf numFmtId="166" fontId="7" fillId="2" borderId="3" xfId="1" applyNumberFormat="1" applyFont="1" applyFill="1" applyBorder="1" applyAlignment="1">
      <alignment horizontal="right" vertical="center"/>
    </xf>
    <xf numFmtId="166" fontId="7" fillId="2" borderId="3" xfId="1" applyNumberFormat="1" applyFont="1" applyFill="1" applyBorder="1" applyAlignment="1">
      <alignment horizontal="right" vertical="center" wrapText="1"/>
    </xf>
    <xf numFmtId="166" fontId="7" fillId="2" borderId="10" xfId="1" applyNumberFormat="1" applyFont="1" applyFill="1" applyBorder="1" applyAlignment="1">
      <alignment horizontal="right" vertical="center" wrapText="1"/>
    </xf>
    <xf numFmtId="166" fontId="7" fillId="0" borderId="3" xfId="1" applyNumberFormat="1" applyFont="1" applyBorder="1" applyAlignment="1">
      <alignment horizontal="right" vertical="center"/>
    </xf>
    <xf numFmtId="166" fontId="7" fillId="0" borderId="3" xfId="1" applyNumberFormat="1" applyFont="1" applyBorder="1" applyAlignment="1">
      <alignment horizontal="right" vertical="center" wrapText="1"/>
    </xf>
    <xf numFmtId="166" fontId="2" fillId="2" borderId="1" xfId="1" applyNumberFormat="1" applyFont="1" applyFill="1" applyBorder="1" applyAlignment="1">
      <alignment horizontal="center" vertical="center"/>
    </xf>
    <xf numFmtId="166" fontId="4" fillId="2" borderId="3" xfId="1" applyNumberFormat="1" applyFont="1" applyFill="1" applyBorder="1"/>
    <xf numFmtId="166" fontId="2" fillId="2" borderId="1" xfId="1" applyNumberFormat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left" vertical="center"/>
    </xf>
    <xf numFmtId="166" fontId="2" fillId="2" borderId="3" xfId="1" applyNumberFormat="1" applyFont="1" applyFill="1" applyBorder="1" applyAlignment="1">
      <alignment horizontal="right"/>
    </xf>
    <xf numFmtId="166" fontId="2" fillId="2" borderId="3" xfId="1" applyNumberFormat="1" applyFont="1" applyFill="1" applyBorder="1"/>
    <xf numFmtId="166" fontId="2" fillId="2" borderId="3" xfId="1" applyNumberFormat="1" applyFont="1" applyFill="1" applyBorder="1" applyAlignment="1">
      <alignment horizontal="right" vertical="center"/>
    </xf>
    <xf numFmtId="166" fontId="2" fillId="2" borderId="3" xfId="1" applyNumberFormat="1" applyFont="1" applyFill="1" applyBorder="1" applyAlignment="1">
      <alignment horizontal="right" vertical="center" wrapText="1"/>
    </xf>
    <xf numFmtId="166" fontId="2" fillId="2" borderId="3" xfId="1" applyNumberFormat="1" applyFont="1" applyFill="1" applyBorder="1" applyAlignment="1">
      <alignment wrapText="1"/>
    </xf>
    <xf numFmtId="166" fontId="2" fillId="2" borderId="10" xfId="1" applyNumberFormat="1" applyFont="1" applyFill="1" applyBorder="1" applyAlignment="1">
      <alignment wrapText="1"/>
    </xf>
    <xf numFmtId="166" fontId="7" fillId="2" borderId="3" xfId="1" applyNumberFormat="1" applyFont="1" applyFill="1" applyBorder="1" applyAlignment="1">
      <alignment horizontal="right"/>
    </xf>
    <xf numFmtId="166" fontId="7" fillId="2" borderId="3" xfId="1" applyNumberFormat="1" applyFont="1" applyFill="1" applyBorder="1"/>
    <xf numFmtId="166" fontId="7" fillId="2" borderId="3" xfId="1" applyNumberFormat="1" applyFont="1" applyFill="1" applyBorder="1" applyAlignment="1">
      <alignment wrapText="1"/>
    </xf>
    <xf numFmtId="0" fontId="8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9114C4C2-0C01-4A3C-AD79-424400FFCD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7"/>
  <sheetViews>
    <sheetView tabSelected="1" topLeftCell="F1" workbookViewId="0">
      <selection activeCell="AJ21" sqref="AJ21"/>
    </sheetView>
  </sheetViews>
  <sheetFormatPr defaultRowHeight="15" x14ac:dyDescent="0.25"/>
  <cols>
    <col min="1" max="1" width="40" style="1" customWidth="1"/>
    <col min="2" max="2" width="9.85546875" style="1" customWidth="1"/>
    <col min="3" max="5" width="7.7109375" style="1" customWidth="1"/>
    <col min="6" max="6" width="7" style="1" customWidth="1"/>
    <col min="7" max="7" width="5.5703125" style="1" customWidth="1"/>
    <col min="8" max="8" width="6.85546875" style="1" customWidth="1"/>
    <col min="9" max="9" width="5.7109375" style="1" customWidth="1"/>
    <col min="10" max="10" width="6.5703125" style="1" customWidth="1"/>
    <col min="11" max="11" width="9.85546875" style="1" customWidth="1"/>
    <col min="12" max="12" width="5.7109375" style="1" customWidth="1"/>
    <col min="13" max="13" width="7.85546875" style="1" customWidth="1"/>
    <col min="14" max="14" width="5.5703125" style="1" customWidth="1"/>
    <col min="15" max="15" width="8" style="1" customWidth="1"/>
    <col min="16" max="16" width="5.5703125" style="1" customWidth="1"/>
    <col min="17" max="17" width="7.28515625" style="1" customWidth="1"/>
    <col min="18" max="18" width="5.5703125" style="1" customWidth="1"/>
    <col min="19" max="19" width="7.28515625" style="1" customWidth="1"/>
    <col min="20" max="20" width="6.28515625" style="1" customWidth="1"/>
    <col min="21" max="21" width="8" style="1" customWidth="1"/>
    <col min="22" max="22" width="5.5703125" style="1" customWidth="1"/>
    <col min="23" max="23" width="7.28515625" style="1" customWidth="1"/>
    <col min="24" max="24" width="5.7109375" style="1" customWidth="1"/>
    <col min="25" max="25" width="6.5703125" style="1" customWidth="1"/>
    <col min="26" max="26" width="5.5703125" style="1" customWidth="1"/>
    <col min="27" max="27" width="6.7109375" style="1" customWidth="1"/>
    <col min="28" max="28" width="5.7109375" style="1" customWidth="1"/>
    <col min="29" max="29" width="7.28515625" style="1" customWidth="1"/>
    <col min="30" max="30" width="5.7109375" style="1" customWidth="1"/>
    <col min="31" max="31" width="6.7109375" style="1" customWidth="1"/>
    <col min="32" max="32" width="7.85546875" style="1" customWidth="1"/>
    <col min="33" max="33" width="6.7109375" style="1" customWidth="1"/>
    <col min="34" max="34" width="7.85546875" style="1" customWidth="1"/>
    <col min="35" max="35" width="8.140625" style="1" customWidth="1"/>
    <col min="36" max="36" width="6" style="1" customWidth="1"/>
    <col min="37" max="37" width="7.140625" style="1" customWidth="1"/>
    <col min="38" max="38" width="7.7109375" style="1" customWidth="1"/>
    <col min="39" max="39" width="7.5703125" style="1" customWidth="1"/>
    <col min="40" max="40" width="7.7109375" style="1" customWidth="1"/>
    <col min="41" max="41" width="8" style="1" customWidth="1"/>
    <col min="42" max="42" width="7.7109375" style="1" customWidth="1"/>
    <col min="43" max="43" width="7.28515625" style="1" customWidth="1"/>
    <col min="44" max="44" width="7.7109375" customWidth="1"/>
    <col min="45" max="45" width="7.28515625" customWidth="1"/>
    <col min="46" max="16384" width="9.140625" style="1"/>
  </cols>
  <sheetData>
    <row r="1" spans="1:45" ht="11.25" customHeight="1" x14ac:dyDescent="0.25">
      <c r="AP1" s="1" t="s">
        <v>78</v>
      </c>
    </row>
    <row r="2" spans="1:45" ht="11.25" customHeight="1" x14ac:dyDescent="0.25">
      <c r="AP2" s="1" t="s">
        <v>79</v>
      </c>
    </row>
    <row r="3" spans="1:45" ht="11.25" customHeight="1" x14ac:dyDescent="0.25"/>
    <row r="4" spans="1:45" ht="15" customHeight="1" x14ac:dyDescent="0.2">
      <c r="A4" s="52" t="s">
        <v>80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</row>
    <row r="5" spans="1:45" ht="11.25" x14ac:dyDescent="0.2">
      <c r="K5" s="23"/>
      <c r="AR5" s="1"/>
      <c r="AS5" s="1"/>
    </row>
    <row r="6" spans="1:45" ht="11.25" customHeight="1" x14ac:dyDescent="0.2">
      <c r="A6" s="58" t="s">
        <v>74</v>
      </c>
      <c r="B6" s="58" t="s">
        <v>73</v>
      </c>
      <c r="C6" s="59" t="s">
        <v>52</v>
      </c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</row>
    <row r="7" spans="1:45" ht="11.25" customHeight="1" x14ac:dyDescent="0.2">
      <c r="A7" s="58"/>
      <c r="B7" s="58"/>
      <c r="C7" s="70" t="s">
        <v>72</v>
      </c>
      <c r="D7" s="55" t="s">
        <v>52</v>
      </c>
      <c r="E7" s="56"/>
      <c r="F7" s="67" t="s">
        <v>75</v>
      </c>
      <c r="G7" s="60" t="s">
        <v>52</v>
      </c>
      <c r="H7" s="61"/>
      <c r="I7" s="61"/>
      <c r="J7" s="62"/>
      <c r="K7" s="70" t="s">
        <v>85</v>
      </c>
      <c r="L7" s="59" t="s">
        <v>52</v>
      </c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</row>
    <row r="8" spans="1:45" ht="15" customHeight="1" x14ac:dyDescent="0.2">
      <c r="A8" s="58"/>
      <c r="B8" s="58"/>
      <c r="C8" s="70"/>
      <c r="D8" s="57" t="s">
        <v>86</v>
      </c>
      <c r="E8" s="57" t="s">
        <v>87</v>
      </c>
      <c r="F8" s="68"/>
      <c r="G8" s="55" t="s">
        <v>53</v>
      </c>
      <c r="H8" s="56"/>
      <c r="I8" s="55" t="s">
        <v>55</v>
      </c>
      <c r="J8" s="56"/>
      <c r="K8" s="70"/>
      <c r="L8" s="74" t="s">
        <v>44</v>
      </c>
      <c r="M8" s="74"/>
      <c r="N8" s="71" t="s">
        <v>53</v>
      </c>
      <c r="O8" s="71"/>
      <c r="P8" s="71"/>
      <c r="Q8" s="71"/>
      <c r="R8" s="71"/>
      <c r="S8" s="71"/>
      <c r="T8" s="71" t="s">
        <v>55</v>
      </c>
      <c r="U8" s="71"/>
      <c r="V8" s="71"/>
      <c r="W8" s="71"/>
      <c r="X8" s="71"/>
      <c r="Y8" s="71"/>
      <c r="Z8" s="71"/>
      <c r="AA8" s="71"/>
      <c r="AB8" s="71" t="s">
        <v>62</v>
      </c>
      <c r="AC8" s="71"/>
      <c r="AD8" s="71"/>
      <c r="AE8" s="71"/>
      <c r="AF8" s="71"/>
      <c r="AG8" s="71"/>
      <c r="AH8" s="71" t="s">
        <v>71</v>
      </c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</row>
    <row r="9" spans="1:45" ht="11.25" customHeight="1" x14ac:dyDescent="0.2">
      <c r="A9" s="58"/>
      <c r="B9" s="58"/>
      <c r="C9" s="70"/>
      <c r="D9" s="57"/>
      <c r="E9" s="57"/>
      <c r="F9" s="68"/>
      <c r="G9" s="63"/>
      <c r="H9" s="64"/>
      <c r="I9" s="63"/>
      <c r="J9" s="64"/>
      <c r="K9" s="70"/>
      <c r="L9" s="72" t="s">
        <v>48</v>
      </c>
      <c r="M9" s="72"/>
      <c r="N9" s="72" t="s">
        <v>48</v>
      </c>
      <c r="O9" s="72"/>
      <c r="P9" s="59" t="s">
        <v>52</v>
      </c>
      <c r="Q9" s="59"/>
      <c r="R9" s="59"/>
      <c r="S9" s="59"/>
      <c r="T9" s="72" t="s">
        <v>48</v>
      </c>
      <c r="U9" s="72"/>
      <c r="V9" s="59" t="s">
        <v>52</v>
      </c>
      <c r="W9" s="59"/>
      <c r="X9" s="59"/>
      <c r="Y9" s="59"/>
      <c r="Z9" s="59"/>
      <c r="AA9" s="59"/>
      <c r="AB9" s="59" t="s">
        <v>52</v>
      </c>
      <c r="AC9" s="59"/>
      <c r="AD9" s="59"/>
      <c r="AE9" s="59"/>
      <c r="AF9" s="59"/>
      <c r="AG9" s="59"/>
      <c r="AH9" s="59" t="s">
        <v>65</v>
      </c>
      <c r="AI9" s="59"/>
      <c r="AJ9" s="59"/>
      <c r="AK9" s="59"/>
      <c r="AL9" s="57" t="s">
        <v>43</v>
      </c>
      <c r="AM9" s="57"/>
      <c r="AN9" s="57" t="s">
        <v>69</v>
      </c>
      <c r="AO9" s="57"/>
      <c r="AP9" s="57" t="s">
        <v>68</v>
      </c>
      <c r="AQ9" s="57"/>
      <c r="AR9" s="57" t="s">
        <v>70</v>
      </c>
      <c r="AS9" s="57"/>
    </row>
    <row r="10" spans="1:45" ht="33.75" customHeight="1" x14ac:dyDescent="0.2">
      <c r="A10" s="58"/>
      <c r="B10" s="58"/>
      <c r="C10" s="70"/>
      <c r="D10" s="57"/>
      <c r="E10" s="57"/>
      <c r="F10" s="69"/>
      <c r="G10" s="65"/>
      <c r="H10" s="66"/>
      <c r="I10" s="65"/>
      <c r="J10" s="66"/>
      <c r="K10" s="70"/>
      <c r="L10" s="72"/>
      <c r="M10" s="72"/>
      <c r="N10" s="72"/>
      <c r="O10" s="72"/>
      <c r="P10" s="57" t="s">
        <v>49</v>
      </c>
      <c r="Q10" s="57"/>
      <c r="R10" s="72" t="s">
        <v>51</v>
      </c>
      <c r="S10" s="72"/>
      <c r="T10" s="72"/>
      <c r="U10" s="72"/>
      <c r="V10" s="57" t="s">
        <v>49</v>
      </c>
      <c r="W10" s="57"/>
      <c r="X10" s="53" t="s">
        <v>84</v>
      </c>
      <c r="Y10" s="54"/>
      <c r="Z10" s="72" t="s">
        <v>54</v>
      </c>
      <c r="AA10" s="72"/>
      <c r="AB10" s="72" t="s">
        <v>1</v>
      </c>
      <c r="AC10" s="72"/>
      <c r="AD10" s="72" t="s">
        <v>2</v>
      </c>
      <c r="AE10" s="72"/>
      <c r="AF10" s="72" t="s">
        <v>0</v>
      </c>
      <c r="AG10" s="72"/>
      <c r="AH10" s="72" t="s">
        <v>48</v>
      </c>
      <c r="AI10" s="72"/>
      <c r="AJ10" s="73" t="s">
        <v>66</v>
      </c>
      <c r="AK10" s="73"/>
      <c r="AL10" s="57"/>
      <c r="AM10" s="57"/>
      <c r="AN10" s="57"/>
      <c r="AO10" s="57"/>
      <c r="AP10" s="57"/>
      <c r="AQ10" s="57"/>
      <c r="AR10" s="57"/>
      <c r="AS10" s="57"/>
    </row>
    <row r="11" spans="1:45" s="2" customFormat="1" ht="21" customHeight="1" x14ac:dyDescent="0.2">
      <c r="A11" s="58"/>
      <c r="B11" s="9" t="s">
        <v>56</v>
      </c>
      <c r="C11" s="9" t="s">
        <v>56</v>
      </c>
      <c r="D11" s="9" t="s">
        <v>56</v>
      </c>
      <c r="E11" s="9" t="s">
        <v>56</v>
      </c>
      <c r="F11" s="9" t="s">
        <v>56</v>
      </c>
      <c r="G11" s="9" t="s">
        <v>50</v>
      </c>
      <c r="H11" s="9" t="s">
        <v>56</v>
      </c>
      <c r="I11" s="9" t="s">
        <v>50</v>
      </c>
      <c r="J11" s="9" t="s">
        <v>56</v>
      </c>
      <c r="K11" s="24" t="s">
        <v>60</v>
      </c>
      <c r="L11" s="9" t="s">
        <v>45</v>
      </c>
      <c r="M11" s="9" t="s">
        <v>60</v>
      </c>
      <c r="N11" s="9" t="s">
        <v>50</v>
      </c>
      <c r="O11" s="9" t="s">
        <v>59</v>
      </c>
      <c r="P11" s="9" t="s">
        <v>50</v>
      </c>
      <c r="Q11" s="9" t="s">
        <v>59</v>
      </c>
      <c r="R11" s="9" t="s">
        <v>50</v>
      </c>
      <c r="S11" s="9" t="s">
        <v>58</v>
      </c>
      <c r="T11" s="9" t="s">
        <v>50</v>
      </c>
      <c r="U11" s="9" t="s">
        <v>57</v>
      </c>
      <c r="V11" s="9" t="s">
        <v>50</v>
      </c>
      <c r="W11" s="9" t="s">
        <v>56</v>
      </c>
      <c r="X11" s="9" t="s">
        <v>50</v>
      </c>
      <c r="Y11" s="9" t="s">
        <v>56</v>
      </c>
      <c r="Z11" s="9" t="s">
        <v>50</v>
      </c>
      <c r="AA11" s="9" t="s">
        <v>46</v>
      </c>
      <c r="AB11" s="9" t="s">
        <v>50</v>
      </c>
      <c r="AC11" s="9" t="s">
        <v>46</v>
      </c>
      <c r="AD11" s="9" t="s">
        <v>50</v>
      </c>
      <c r="AE11" s="9" t="s">
        <v>46</v>
      </c>
      <c r="AF11" s="9" t="s">
        <v>61</v>
      </c>
      <c r="AG11" s="9" t="s">
        <v>46</v>
      </c>
      <c r="AH11" s="9" t="s">
        <v>61</v>
      </c>
      <c r="AI11" s="9" t="s">
        <v>46</v>
      </c>
      <c r="AJ11" s="9" t="s">
        <v>63</v>
      </c>
      <c r="AK11" s="9" t="s">
        <v>64</v>
      </c>
      <c r="AL11" s="9" t="s">
        <v>67</v>
      </c>
      <c r="AM11" s="9" t="s">
        <v>64</v>
      </c>
      <c r="AN11" s="9" t="s">
        <v>67</v>
      </c>
      <c r="AO11" s="9" t="s">
        <v>64</v>
      </c>
      <c r="AP11" s="9" t="s">
        <v>67</v>
      </c>
      <c r="AQ11" s="9" t="s">
        <v>64</v>
      </c>
      <c r="AR11" s="9" t="s">
        <v>67</v>
      </c>
      <c r="AS11" s="9" t="s">
        <v>64</v>
      </c>
    </row>
    <row r="12" spans="1:45" s="2" customFormat="1" ht="11.25" customHeight="1" x14ac:dyDescent="0.2">
      <c r="A12" s="15" t="s">
        <v>81</v>
      </c>
      <c r="B12" s="32">
        <f>B13+B14</f>
        <v>10252993.681784894</v>
      </c>
      <c r="C12" s="32">
        <f t="shared" ref="C12:AS12" si="0">C13+C14</f>
        <v>119260.70000000001</v>
      </c>
      <c r="D12" s="32">
        <f t="shared" ref="D12" si="1">D13+D14</f>
        <v>31111.86592</v>
      </c>
      <c r="E12" s="32">
        <f t="shared" ref="E12" si="2">E13+E14</f>
        <v>88148.834080000001</v>
      </c>
      <c r="F12" s="32">
        <f t="shared" si="0"/>
        <v>19281.37787</v>
      </c>
      <c r="G12" s="30">
        <f t="shared" si="0"/>
        <v>108</v>
      </c>
      <c r="H12" s="25">
        <f t="shared" si="0"/>
        <v>10183.460129999999</v>
      </c>
      <c r="I12" s="30">
        <f t="shared" si="0"/>
        <v>52</v>
      </c>
      <c r="J12" s="25">
        <f t="shared" si="0"/>
        <v>9097.9177400000008</v>
      </c>
      <c r="K12" s="32">
        <f>K13+K14</f>
        <v>10114451.603914894</v>
      </c>
      <c r="L12" s="30">
        <f>L13+L14</f>
        <v>92681.679999999978</v>
      </c>
      <c r="M12" s="25">
        <f>M13+M14</f>
        <v>607728.94102417957</v>
      </c>
      <c r="N12" s="30">
        <f t="shared" si="0"/>
        <v>54572.890736000001</v>
      </c>
      <c r="O12" s="25">
        <f t="shared" si="0"/>
        <v>4215431.646385029</v>
      </c>
      <c r="P12" s="30">
        <f t="shared" si="0"/>
        <v>2852.6781919999999</v>
      </c>
      <c r="Q12" s="25">
        <f t="shared" si="0"/>
        <v>482641.68504594226</v>
      </c>
      <c r="R12" s="30">
        <f t="shared" si="0"/>
        <v>1719.9999999999998</v>
      </c>
      <c r="S12" s="25">
        <f t="shared" si="0"/>
        <v>445499.9</v>
      </c>
      <c r="T12" s="30">
        <f t="shared" si="0"/>
        <v>22524.204976000001</v>
      </c>
      <c r="U12" s="25">
        <f t="shared" si="0"/>
        <v>1078653.3181398229</v>
      </c>
      <c r="V12" s="30">
        <f t="shared" si="0"/>
        <v>3504.0066879999999</v>
      </c>
      <c r="W12" s="25">
        <f t="shared" si="0"/>
        <v>485556.12852746272</v>
      </c>
      <c r="X12" s="30">
        <f t="shared" ref="X12" si="3">X13+X14</f>
        <v>178.97152</v>
      </c>
      <c r="Y12" s="25">
        <f t="shared" ref="Y12" si="4">Y13+Y14</f>
        <v>34791.981161100797</v>
      </c>
      <c r="Z12" s="30">
        <f t="shared" si="0"/>
        <v>88.526983999999999</v>
      </c>
      <c r="AA12" s="25">
        <f t="shared" si="0"/>
        <v>22651.325033413439</v>
      </c>
      <c r="AB12" s="30">
        <f t="shared" si="0"/>
        <v>1734.1061920000002</v>
      </c>
      <c r="AC12" s="25">
        <f t="shared" si="0"/>
        <v>146113.48534796125</v>
      </c>
      <c r="AD12" s="30">
        <f t="shared" si="0"/>
        <v>831.25879199999997</v>
      </c>
      <c r="AE12" s="25">
        <f t="shared" si="0"/>
        <v>37901.207264636141</v>
      </c>
      <c r="AF12" s="30">
        <f t="shared" si="0"/>
        <v>995.84867199999997</v>
      </c>
      <c r="AG12" s="25">
        <f t="shared" si="0"/>
        <v>38599.980832038076</v>
      </c>
      <c r="AH12" s="30">
        <f t="shared" si="0"/>
        <v>571334.61840000004</v>
      </c>
      <c r="AI12" s="25">
        <f t="shared" si="0"/>
        <v>1916466.7985284384</v>
      </c>
      <c r="AJ12" s="30">
        <f t="shared" si="0"/>
        <v>74081</v>
      </c>
      <c r="AK12" s="25">
        <f t="shared" si="0"/>
        <v>207702.14068198635</v>
      </c>
      <c r="AL12" s="30">
        <f t="shared" si="0"/>
        <v>172579.68000000002</v>
      </c>
      <c r="AM12" s="25">
        <f t="shared" si="0"/>
        <v>258768.81753044215</v>
      </c>
      <c r="AN12" s="30">
        <f t="shared" si="0"/>
        <v>223715</v>
      </c>
      <c r="AO12" s="25">
        <f t="shared" si="0"/>
        <v>1008769.4850792985</v>
      </c>
      <c r="AP12" s="30">
        <f t="shared" si="0"/>
        <v>681774.10828799999</v>
      </c>
      <c r="AQ12" s="25">
        <f t="shared" si="0"/>
        <v>471588.15146016888</v>
      </c>
      <c r="AR12" s="30">
        <f t="shared" si="0"/>
        <v>83648.731712000008</v>
      </c>
      <c r="AS12" s="25">
        <f t="shared" si="0"/>
        <v>334429.77232287964</v>
      </c>
    </row>
    <row r="13" spans="1:45" s="2" customFormat="1" ht="11.25" customHeight="1" x14ac:dyDescent="0.2">
      <c r="A13" s="15" t="s">
        <v>82</v>
      </c>
      <c r="B13" s="32">
        <f>C13+F13+K13</f>
        <v>287684.88157945615</v>
      </c>
      <c r="C13" s="39">
        <v>0</v>
      </c>
      <c r="D13" s="39">
        <v>0</v>
      </c>
      <c r="E13" s="39">
        <v>0</v>
      </c>
      <c r="F13" s="39">
        <v>0</v>
      </c>
      <c r="G13" s="31">
        <v>0</v>
      </c>
      <c r="H13" s="31">
        <v>0</v>
      </c>
      <c r="I13" s="31">
        <v>0</v>
      </c>
      <c r="J13" s="31">
        <v>0</v>
      </c>
      <c r="K13" s="32">
        <f>M13+O13+U13+AC13+AE13+AG13+AI13+AM13+AO13+AQ13+AS13</f>
        <v>287684.88157945615</v>
      </c>
      <c r="L13" s="30">
        <v>102.0920031087735</v>
      </c>
      <c r="M13" s="25">
        <v>873.8104090077104</v>
      </c>
      <c r="N13" s="30">
        <v>1467.8907360000012</v>
      </c>
      <c r="O13" s="25">
        <v>125321.37185257953</v>
      </c>
      <c r="P13" s="30">
        <v>742.67819199999985</v>
      </c>
      <c r="Q13" s="25">
        <v>161941.09931515879</v>
      </c>
      <c r="R13" s="30">
        <v>229.99999999999977</v>
      </c>
      <c r="S13" s="25">
        <v>44258.741480329656</v>
      </c>
      <c r="T13" s="30">
        <v>3244.2049760000009</v>
      </c>
      <c r="U13" s="25">
        <v>19776.86095310119</v>
      </c>
      <c r="V13" s="30">
        <v>1775.0066879999999</v>
      </c>
      <c r="W13" s="25">
        <v>209482.44766459957</v>
      </c>
      <c r="X13" s="30">
        <v>78.971519999999998</v>
      </c>
      <c r="Y13" s="25">
        <v>15311.065319749494</v>
      </c>
      <c r="Z13" s="30">
        <v>0.52698399999999879</v>
      </c>
      <c r="AA13" s="25">
        <v>7432.4400401220537</v>
      </c>
      <c r="AB13" s="30">
        <v>124.10619200000019</v>
      </c>
      <c r="AC13" s="25">
        <v>112.71547469467623</v>
      </c>
      <c r="AD13" s="30">
        <v>107.25879199999997</v>
      </c>
      <c r="AE13" s="25">
        <v>883.74456071769964</v>
      </c>
      <c r="AF13" s="30">
        <v>40.848671999999965</v>
      </c>
      <c r="AG13" s="25">
        <v>31.79088703807065</v>
      </c>
      <c r="AH13" s="30">
        <v>7477.6184000000358</v>
      </c>
      <c r="AI13" s="25">
        <v>26236.271600568201</v>
      </c>
      <c r="AJ13" s="30">
        <v>3287</v>
      </c>
      <c r="AK13" s="25">
        <v>4499.3891295218355</v>
      </c>
      <c r="AL13" s="30">
        <v>1963.6800000000221</v>
      </c>
      <c r="AM13" s="25">
        <v>208.46435316937277</v>
      </c>
      <c r="AN13" s="30">
        <v>4</v>
      </c>
      <c r="AO13" s="25">
        <v>22.85</v>
      </c>
      <c r="AP13" s="30">
        <v>6337.1082879999885</v>
      </c>
      <c r="AQ13" s="25">
        <v>0</v>
      </c>
      <c r="AR13" s="30">
        <v>0.73171200000797398</v>
      </c>
      <c r="AS13" s="25">
        <v>114217.0014885797</v>
      </c>
    </row>
    <row r="14" spans="1:45" s="16" customFormat="1" ht="10.5" x14ac:dyDescent="0.15">
      <c r="A14" s="28" t="s">
        <v>83</v>
      </c>
      <c r="B14" s="32">
        <f>C14+F14+K14</f>
        <v>9965308.8002054375</v>
      </c>
      <c r="C14" s="40">
        <f>SUM(C15:C57)</f>
        <v>119260.70000000001</v>
      </c>
      <c r="D14" s="40">
        <f t="shared" ref="D14:E14" si="5">SUM(D15:D57)</f>
        <v>31111.86592</v>
      </c>
      <c r="E14" s="40">
        <f t="shared" si="5"/>
        <v>88148.834080000001</v>
      </c>
      <c r="F14" s="40">
        <f>SUM(F15:F57)</f>
        <v>19281.37787</v>
      </c>
      <c r="G14" s="29">
        <v>108</v>
      </c>
      <c r="H14" s="20">
        <v>10183.460129999999</v>
      </c>
      <c r="I14" s="29">
        <v>52</v>
      </c>
      <c r="J14" s="20">
        <v>9097.9177400000008</v>
      </c>
      <c r="K14" s="33">
        <v>9826766.7223354373</v>
      </c>
      <c r="L14" s="13">
        <v>92579.587996891205</v>
      </c>
      <c r="M14" s="14">
        <v>606855.13061517186</v>
      </c>
      <c r="N14" s="15">
        <v>53105</v>
      </c>
      <c r="O14" s="14">
        <v>4090110.274532449</v>
      </c>
      <c r="P14" s="15">
        <v>2110</v>
      </c>
      <c r="Q14" s="14">
        <v>320700.58573078347</v>
      </c>
      <c r="R14" s="15">
        <v>1490</v>
      </c>
      <c r="S14" s="14">
        <v>401241.15851967037</v>
      </c>
      <c r="T14" s="15">
        <v>19280</v>
      </c>
      <c r="U14" s="14">
        <v>1058876.4571867217</v>
      </c>
      <c r="V14" s="15">
        <v>1729</v>
      </c>
      <c r="W14" s="14">
        <v>276073.68086286314</v>
      </c>
      <c r="X14" s="13">
        <v>100</v>
      </c>
      <c r="Y14" s="14">
        <v>19480.915841351303</v>
      </c>
      <c r="Z14" s="15">
        <v>88</v>
      </c>
      <c r="AA14" s="18">
        <v>15218.884993291385</v>
      </c>
      <c r="AB14" s="15">
        <v>1610</v>
      </c>
      <c r="AC14" s="14">
        <v>146000.76987326657</v>
      </c>
      <c r="AD14" s="15">
        <v>724</v>
      </c>
      <c r="AE14" s="14">
        <v>37017.462703918442</v>
      </c>
      <c r="AF14" s="15">
        <v>955</v>
      </c>
      <c r="AG14" s="14">
        <v>38568.189945000006</v>
      </c>
      <c r="AH14" s="15">
        <v>563857</v>
      </c>
      <c r="AI14" s="14">
        <v>1890230.5269278702</v>
      </c>
      <c r="AJ14" s="15">
        <v>70794</v>
      </c>
      <c r="AK14" s="14">
        <v>203202.7515524645</v>
      </c>
      <c r="AL14" s="15">
        <v>170616</v>
      </c>
      <c r="AM14" s="14">
        <v>258560.35317727277</v>
      </c>
      <c r="AN14" s="15">
        <v>223711</v>
      </c>
      <c r="AO14" s="14">
        <v>1008746.6350792985</v>
      </c>
      <c r="AP14" s="15">
        <v>675437</v>
      </c>
      <c r="AQ14" s="14">
        <v>471588.15146016888</v>
      </c>
      <c r="AR14" s="15">
        <v>83648</v>
      </c>
      <c r="AS14" s="14">
        <v>220212.77083429994</v>
      </c>
    </row>
    <row r="15" spans="1:45" ht="11.25" x14ac:dyDescent="0.2">
      <c r="A15" s="19" t="s">
        <v>3</v>
      </c>
      <c r="B15" s="32">
        <f>C15+F15+K15</f>
        <v>182723.91344392428</v>
      </c>
      <c r="C15" s="32">
        <v>9745.1257800000003</v>
      </c>
      <c r="D15" s="41">
        <v>9745.1257800000003</v>
      </c>
      <c r="E15" s="41"/>
      <c r="F15" s="42"/>
      <c r="G15" s="19"/>
      <c r="H15" s="19"/>
      <c r="I15" s="19"/>
      <c r="J15" s="19"/>
      <c r="K15" s="32">
        <v>172978.78766392427</v>
      </c>
      <c r="L15" s="10">
        <v>2627.0274168609644</v>
      </c>
      <c r="M15" s="11">
        <v>17794.033104226153</v>
      </c>
      <c r="N15" s="12">
        <v>723</v>
      </c>
      <c r="O15" s="11">
        <v>34938.601570060884</v>
      </c>
      <c r="P15" s="12"/>
      <c r="Q15" s="11"/>
      <c r="R15" s="12"/>
      <c r="S15" s="11"/>
      <c r="T15" s="12">
        <v>354</v>
      </c>
      <c r="U15" s="11">
        <v>8660.5868196367483</v>
      </c>
      <c r="V15" s="12"/>
      <c r="W15" s="11"/>
      <c r="X15" s="11"/>
      <c r="Y15" s="11"/>
      <c r="Z15" s="12"/>
      <c r="AA15" s="17"/>
      <c r="AB15" s="12"/>
      <c r="AC15" s="12"/>
      <c r="AD15" s="12"/>
      <c r="AE15" s="12"/>
      <c r="AF15" s="12"/>
      <c r="AG15" s="17"/>
      <c r="AH15" s="12">
        <v>17125</v>
      </c>
      <c r="AI15" s="11">
        <v>50223.041256367222</v>
      </c>
      <c r="AJ15" s="12"/>
      <c r="AK15" s="11"/>
      <c r="AL15" s="12">
        <v>6480</v>
      </c>
      <c r="AM15" s="11">
        <v>9756.0379122336053</v>
      </c>
      <c r="AN15" s="12">
        <v>10431</v>
      </c>
      <c r="AO15" s="11">
        <v>39546.459275229667</v>
      </c>
      <c r="AP15" s="12">
        <v>17100</v>
      </c>
      <c r="AQ15" s="11">
        <v>5224.1874161700016</v>
      </c>
      <c r="AR15" s="12">
        <v>2870</v>
      </c>
      <c r="AS15" s="11">
        <v>6835.8403100000032</v>
      </c>
    </row>
    <row r="16" spans="1:45" ht="11.25" x14ac:dyDescent="0.2">
      <c r="A16" s="3" t="s">
        <v>4</v>
      </c>
      <c r="B16" s="32">
        <f t="shared" ref="B16:B57" si="6">C16+F16+K16</f>
        <v>621101.22815830901</v>
      </c>
      <c r="C16" s="49">
        <v>24299.887269999999</v>
      </c>
      <c r="D16" s="43"/>
      <c r="E16" s="43">
        <v>24299.887269999999</v>
      </c>
      <c r="F16" s="44"/>
      <c r="G16" s="3"/>
      <c r="H16" s="3"/>
      <c r="I16" s="3"/>
      <c r="J16" s="3"/>
      <c r="K16" s="34">
        <v>596801.34088830906</v>
      </c>
      <c r="L16" s="10">
        <v>5018.8000000000011</v>
      </c>
      <c r="M16" s="11">
        <v>64944.886512091121</v>
      </c>
      <c r="N16" s="12">
        <v>3332</v>
      </c>
      <c r="O16" s="11">
        <v>216302.94271218125</v>
      </c>
      <c r="P16" s="12"/>
      <c r="Q16" s="11"/>
      <c r="R16" s="12"/>
      <c r="S16" s="11"/>
      <c r="T16" s="12">
        <v>1349</v>
      </c>
      <c r="U16" s="11">
        <v>37375.76512611199</v>
      </c>
      <c r="V16" s="12"/>
      <c r="W16" s="11"/>
      <c r="X16" s="11"/>
      <c r="Y16" s="11"/>
      <c r="Z16" s="12"/>
      <c r="AA16" s="17"/>
      <c r="AB16" s="12"/>
      <c r="AC16" s="12"/>
      <c r="AD16" s="12"/>
      <c r="AE16" s="12"/>
      <c r="AF16" s="12"/>
      <c r="AG16" s="17"/>
      <c r="AH16" s="12">
        <v>37585</v>
      </c>
      <c r="AI16" s="11">
        <v>129656.51872648066</v>
      </c>
      <c r="AJ16" s="12">
        <v>4545</v>
      </c>
      <c r="AK16" s="11">
        <v>11419.155993175997</v>
      </c>
      <c r="AL16" s="12">
        <v>15056</v>
      </c>
      <c r="AM16" s="11">
        <v>22041.288656735705</v>
      </c>
      <c r="AN16" s="12">
        <v>18210</v>
      </c>
      <c r="AO16" s="11">
        <v>81127.786310718395</v>
      </c>
      <c r="AP16" s="12">
        <v>27587</v>
      </c>
      <c r="AQ16" s="11">
        <v>27739.468712989998</v>
      </c>
      <c r="AR16" s="12">
        <v>6928</v>
      </c>
      <c r="AS16" s="11">
        <v>17612.684130999991</v>
      </c>
    </row>
    <row r="17" spans="1:45" ht="11.25" x14ac:dyDescent="0.2">
      <c r="A17" s="3" t="s">
        <v>5</v>
      </c>
      <c r="B17" s="32">
        <f t="shared" si="6"/>
        <v>370494.55027172569</v>
      </c>
      <c r="C17" s="49"/>
      <c r="D17" s="43"/>
      <c r="E17" s="43"/>
      <c r="F17" s="44"/>
      <c r="G17" s="3"/>
      <c r="H17" s="3"/>
      <c r="I17" s="3"/>
      <c r="J17" s="3"/>
      <c r="K17" s="34">
        <v>370494.55027172569</v>
      </c>
      <c r="L17" s="10">
        <v>3334.5</v>
      </c>
      <c r="M17" s="11">
        <v>28668.609369277077</v>
      </c>
      <c r="N17" s="12">
        <v>1235</v>
      </c>
      <c r="O17" s="11">
        <v>69796.446772681025</v>
      </c>
      <c r="P17" s="12"/>
      <c r="Q17" s="11"/>
      <c r="R17" s="12"/>
      <c r="S17" s="11"/>
      <c r="T17" s="12">
        <v>923</v>
      </c>
      <c r="U17" s="11">
        <v>24829.329810488693</v>
      </c>
      <c r="V17" s="12"/>
      <c r="W17" s="11"/>
      <c r="X17" s="11"/>
      <c r="Y17" s="11"/>
      <c r="Z17" s="12"/>
      <c r="AA17" s="17"/>
      <c r="AB17" s="12"/>
      <c r="AC17" s="12"/>
      <c r="AD17" s="12"/>
      <c r="AE17" s="12"/>
      <c r="AF17" s="12"/>
      <c r="AG17" s="17"/>
      <c r="AH17" s="12">
        <v>31974</v>
      </c>
      <c r="AI17" s="11">
        <v>102264.6814291668</v>
      </c>
      <c r="AJ17" s="12">
        <v>3883</v>
      </c>
      <c r="AK17" s="11">
        <v>4081.7924934569996</v>
      </c>
      <c r="AL17" s="12">
        <v>10876</v>
      </c>
      <c r="AM17" s="11">
        <v>16803.769350410588</v>
      </c>
      <c r="AN17" s="12">
        <v>18512</v>
      </c>
      <c r="AO17" s="11">
        <v>76401.343935600991</v>
      </c>
      <c r="AP17" s="12">
        <v>30395</v>
      </c>
      <c r="AQ17" s="11">
        <v>36879.715648100508</v>
      </c>
      <c r="AR17" s="12">
        <v>5483</v>
      </c>
      <c r="AS17" s="11">
        <v>14850.653956</v>
      </c>
    </row>
    <row r="18" spans="1:45" ht="11.25" x14ac:dyDescent="0.2">
      <c r="A18" s="3" t="s">
        <v>6</v>
      </c>
      <c r="B18" s="32">
        <f t="shared" si="6"/>
        <v>211118.71222004705</v>
      </c>
      <c r="C18" s="49">
        <v>7648.7283600000001</v>
      </c>
      <c r="D18" s="43">
        <v>7648.7283600000001</v>
      </c>
      <c r="E18" s="43"/>
      <c r="F18" s="44"/>
      <c r="G18" s="3"/>
      <c r="H18" s="3"/>
      <c r="I18" s="3"/>
      <c r="J18" s="3"/>
      <c r="K18" s="34">
        <v>203469.98386004704</v>
      </c>
      <c r="L18" s="10">
        <v>2116.3999999999996</v>
      </c>
      <c r="M18" s="11">
        <v>11548.901819679679</v>
      </c>
      <c r="N18" s="12">
        <v>854</v>
      </c>
      <c r="O18" s="11">
        <v>42480.984236228207</v>
      </c>
      <c r="P18" s="12"/>
      <c r="Q18" s="11"/>
      <c r="R18" s="12"/>
      <c r="S18" s="11"/>
      <c r="T18" s="12">
        <v>360</v>
      </c>
      <c r="U18" s="11">
        <v>10110.183809396363</v>
      </c>
      <c r="V18" s="12"/>
      <c r="W18" s="11"/>
      <c r="X18" s="11"/>
      <c r="Y18" s="11"/>
      <c r="Z18" s="12"/>
      <c r="AA18" s="17"/>
      <c r="AB18" s="12"/>
      <c r="AC18" s="12"/>
      <c r="AD18" s="12"/>
      <c r="AE18" s="12"/>
      <c r="AF18" s="12"/>
      <c r="AG18" s="17"/>
      <c r="AH18" s="12">
        <v>19612</v>
      </c>
      <c r="AI18" s="11">
        <v>56564.936261719202</v>
      </c>
      <c r="AJ18" s="12">
        <v>47</v>
      </c>
      <c r="AK18" s="11">
        <v>91.227561377399994</v>
      </c>
      <c r="AL18" s="12">
        <v>6738</v>
      </c>
      <c r="AM18" s="11">
        <v>9836.1993173109113</v>
      </c>
      <c r="AN18" s="12">
        <v>8318</v>
      </c>
      <c r="AO18" s="11">
        <v>36079.986998658671</v>
      </c>
      <c r="AP18" s="12">
        <v>24650</v>
      </c>
      <c r="AQ18" s="11">
        <v>32616.466687054002</v>
      </c>
      <c r="AR18" s="12">
        <v>1594</v>
      </c>
      <c r="AS18" s="11">
        <v>4232.3247300000003</v>
      </c>
    </row>
    <row r="19" spans="1:45" ht="11.25" x14ac:dyDescent="0.2">
      <c r="A19" s="3" t="s">
        <v>7</v>
      </c>
      <c r="B19" s="32">
        <f t="shared" si="6"/>
        <v>371187.02635505906</v>
      </c>
      <c r="C19" s="49">
        <v>20285.67699</v>
      </c>
      <c r="D19" s="43"/>
      <c r="E19" s="43">
        <v>20285.67699</v>
      </c>
      <c r="F19" s="44"/>
      <c r="G19" s="3"/>
      <c r="H19" s="3"/>
      <c r="I19" s="3"/>
      <c r="J19" s="3"/>
      <c r="K19" s="34">
        <v>350901.34936505905</v>
      </c>
      <c r="L19" s="10"/>
      <c r="M19" s="11"/>
      <c r="N19" s="12">
        <v>1600</v>
      </c>
      <c r="O19" s="11">
        <v>67985.895196089055</v>
      </c>
      <c r="P19" s="12"/>
      <c r="Q19" s="11"/>
      <c r="R19" s="12"/>
      <c r="S19" s="11"/>
      <c r="T19" s="12">
        <v>879</v>
      </c>
      <c r="U19" s="11">
        <v>20993.22830363649</v>
      </c>
      <c r="V19" s="12"/>
      <c r="W19" s="11"/>
      <c r="X19" s="11"/>
      <c r="Y19" s="11"/>
      <c r="Z19" s="12"/>
      <c r="AA19" s="17"/>
      <c r="AB19" s="12"/>
      <c r="AC19" s="12"/>
      <c r="AD19" s="12"/>
      <c r="AE19" s="12"/>
      <c r="AF19" s="12"/>
      <c r="AG19" s="17"/>
      <c r="AH19" s="12">
        <v>33695</v>
      </c>
      <c r="AI19" s="11">
        <v>101868.74289103619</v>
      </c>
      <c r="AJ19" s="12">
        <v>856</v>
      </c>
      <c r="AK19" s="11">
        <v>1148.7889769958001</v>
      </c>
      <c r="AL19" s="12">
        <v>14506</v>
      </c>
      <c r="AM19" s="11">
        <v>21475.716914017601</v>
      </c>
      <c r="AN19" s="12">
        <v>21496</v>
      </c>
      <c r="AO19" s="11">
        <v>90160.621568671733</v>
      </c>
      <c r="AP19" s="12">
        <v>26841</v>
      </c>
      <c r="AQ19" s="11">
        <v>25314.516852607994</v>
      </c>
      <c r="AR19" s="12">
        <v>8624</v>
      </c>
      <c r="AS19" s="11">
        <v>23102.627638999998</v>
      </c>
    </row>
    <row r="20" spans="1:45" ht="11.25" x14ac:dyDescent="0.2">
      <c r="A20" s="3" t="s">
        <v>8</v>
      </c>
      <c r="B20" s="32">
        <f t="shared" si="6"/>
        <v>153373.36718767107</v>
      </c>
      <c r="C20" s="50"/>
      <c r="D20" s="44"/>
      <c r="E20" s="44"/>
      <c r="F20" s="44"/>
      <c r="G20" s="3"/>
      <c r="H20" s="3"/>
      <c r="I20" s="3"/>
      <c r="J20" s="3"/>
      <c r="K20" s="34">
        <v>153373.36718767107</v>
      </c>
      <c r="L20" s="10">
        <v>2429.7192784390722</v>
      </c>
      <c r="M20" s="11">
        <v>15221.497572165668</v>
      </c>
      <c r="N20" s="12">
        <v>863</v>
      </c>
      <c r="O20" s="11">
        <v>53985.918392501473</v>
      </c>
      <c r="P20" s="12"/>
      <c r="Q20" s="11"/>
      <c r="R20" s="12"/>
      <c r="S20" s="11"/>
      <c r="T20" s="12">
        <v>431</v>
      </c>
      <c r="U20" s="11">
        <v>11230.294547716492</v>
      </c>
      <c r="V20" s="12"/>
      <c r="W20" s="11"/>
      <c r="X20" s="11"/>
      <c r="Y20" s="11"/>
      <c r="Z20" s="12"/>
      <c r="AA20" s="17"/>
      <c r="AB20" s="12"/>
      <c r="AC20" s="12"/>
      <c r="AD20" s="12"/>
      <c r="AE20" s="12"/>
      <c r="AF20" s="12"/>
      <c r="AG20" s="17"/>
      <c r="AH20" s="12">
        <v>13595</v>
      </c>
      <c r="AI20" s="11">
        <v>40056.460736869201</v>
      </c>
      <c r="AJ20" s="12"/>
      <c r="AK20" s="11"/>
      <c r="AL20" s="12">
        <v>3852</v>
      </c>
      <c r="AM20" s="11">
        <v>5793.5023912537199</v>
      </c>
      <c r="AN20" s="12">
        <v>3709</v>
      </c>
      <c r="AO20" s="11">
        <v>17858.24312614452</v>
      </c>
      <c r="AP20" s="12">
        <v>10650</v>
      </c>
      <c r="AQ20" s="11">
        <v>4531.0459210199997</v>
      </c>
      <c r="AR20" s="12">
        <v>1921</v>
      </c>
      <c r="AS20" s="11">
        <v>4696.4044999999987</v>
      </c>
    </row>
    <row r="21" spans="1:45" ht="11.25" x14ac:dyDescent="0.2">
      <c r="A21" s="3" t="s">
        <v>9</v>
      </c>
      <c r="B21" s="32">
        <f t="shared" si="6"/>
        <v>138496.52846250701</v>
      </c>
      <c r="C21" s="34">
        <v>2768.1465899999998</v>
      </c>
      <c r="D21" s="45">
        <v>2768.1465899999998</v>
      </c>
      <c r="E21" s="45"/>
      <c r="F21" s="44"/>
      <c r="G21" s="3"/>
      <c r="H21" s="3"/>
      <c r="I21" s="3"/>
      <c r="J21" s="3"/>
      <c r="K21" s="34">
        <v>135728.38187250702</v>
      </c>
      <c r="L21" s="10">
        <v>2150.7994207878264</v>
      </c>
      <c r="M21" s="11">
        <v>11927.378610889018</v>
      </c>
      <c r="N21" s="12">
        <v>567</v>
      </c>
      <c r="O21" s="11">
        <v>28270.22981184809</v>
      </c>
      <c r="P21" s="12"/>
      <c r="Q21" s="11"/>
      <c r="R21" s="12"/>
      <c r="S21" s="11"/>
      <c r="T21" s="12">
        <v>322</v>
      </c>
      <c r="U21" s="11">
        <v>8051.7091566245072</v>
      </c>
      <c r="V21" s="12"/>
      <c r="W21" s="11"/>
      <c r="X21" s="11"/>
      <c r="Y21" s="11"/>
      <c r="Z21" s="12"/>
      <c r="AA21" s="17"/>
      <c r="AB21" s="12"/>
      <c r="AC21" s="12"/>
      <c r="AD21" s="12"/>
      <c r="AE21" s="12"/>
      <c r="AF21" s="12"/>
      <c r="AG21" s="17"/>
      <c r="AH21" s="12">
        <v>14878</v>
      </c>
      <c r="AI21" s="11">
        <v>43765.346727455406</v>
      </c>
      <c r="AJ21" s="12">
        <v>40</v>
      </c>
      <c r="AK21" s="11">
        <v>77.640477767999997</v>
      </c>
      <c r="AL21" s="12">
        <v>3785</v>
      </c>
      <c r="AM21" s="11">
        <v>5573.9744718939846</v>
      </c>
      <c r="AN21" s="12">
        <v>5391</v>
      </c>
      <c r="AO21" s="11">
        <v>24029.362259824007</v>
      </c>
      <c r="AP21" s="12">
        <v>7557</v>
      </c>
      <c r="AQ21" s="11">
        <v>10009.636583971998</v>
      </c>
      <c r="AR21" s="12">
        <v>1627</v>
      </c>
      <c r="AS21" s="11">
        <v>4100.7442499999997</v>
      </c>
    </row>
    <row r="22" spans="1:45" ht="11.25" x14ac:dyDescent="0.2">
      <c r="A22" s="3" t="s">
        <v>10</v>
      </c>
      <c r="B22" s="32">
        <f t="shared" si="6"/>
        <v>221692.23475021223</v>
      </c>
      <c r="C22" s="34"/>
      <c r="D22" s="45"/>
      <c r="E22" s="45"/>
      <c r="F22" s="44"/>
      <c r="G22" s="3"/>
      <c r="H22" s="3"/>
      <c r="I22" s="3"/>
      <c r="J22" s="3"/>
      <c r="K22" s="34">
        <v>221692.23475021223</v>
      </c>
      <c r="L22" s="10">
        <v>3325.0000000000005</v>
      </c>
      <c r="M22" s="11">
        <v>28505.488167599622</v>
      </c>
      <c r="N22" s="12">
        <v>941</v>
      </c>
      <c r="O22" s="11">
        <v>45509.85777910061</v>
      </c>
      <c r="P22" s="12"/>
      <c r="Q22" s="11"/>
      <c r="R22" s="12"/>
      <c r="S22" s="11"/>
      <c r="T22" s="12">
        <v>397</v>
      </c>
      <c r="U22" s="11">
        <v>8917.3968015679457</v>
      </c>
      <c r="V22" s="12"/>
      <c r="W22" s="11"/>
      <c r="X22" s="11"/>
      <c r="Y22" s="11"/>
      <c r="Z22" s="12"/>
      <c r="AA22" s="17"/>
      <c r="AB22" s="12"/>
      <c r="AC22" s="12"/>
      <c r="AD22" s="12"/>
      <c r="AE22" s="12"/>
      <c r="AF22" s="12"/>
      <c r="AG22" s="17"/>
      <c r="AH22" s="12">
        <v>20321</v>
      </c>
      <c r="AI22" s="11">
        <v>60840.845262308998</v>
      </c>
      <c r="AJ22" s="12">
        <v>292</v>
      </c>
      <c r="AK22" s="11">
        <v>513.8270628624</v>
      </c>
      <c r="AL22" s="12">
        <v>6105</v>
      </c>
      <c r="AM22" s="11">
        <v>9232.9047963525372</v>
      </c>
      <c r="AN22" s="12">
        <v>6699</v>
      </c>
      <c r="AO22" s="11">
        <v>30704.890033638058</v>
      </c>
      <c r="AP22" s="12">
        <v>38749</v>
      </c>
      <c r="AQ22" s="11">
        <v>30418.932409644502</v>
      </c>
      <c r="AR22" s="12">
        <v>2752</v>
      </c>
      <c r="AS22" s="11">
        <v>7561.9195</v>
      </c>
    </row>
    <row r="23" spans="1:45" ht="11.25" x14ac:dyDescent="0.2">
      <c r="A23" s="3" t="s">
        <v>11</v>
      </c>
      <c r="B23" s="32">
        <f t="shared" si="6"/>
        <v>141772.13038363628</v>
      </c>
      <c r="C23" s="34"/>
      <c r="D23" s="45"/>
      <c r="E23" s="45"/>
      <c r="F23" s="44"/>
      <c r="G23" s="3"/>
      <c r="H23" s="3"/>
      <c r="I23" s="3"/>
      <c r="J23" s="3"/>
      <c r="K23" s="34">
        <v>141772.13038363628</v>
      </c>
      <c r="L23" s="10">
        <v>2685.6000000000004</v>
      </c>
      <c r="M23" s="11">
        <v>18596.357369153571</v>
      </c>
      <c r="N23" s="12">
        <v>878</v>
      </c>
      <c r="O23" s="11">
        <v>40542.407166106444</v>
      </c>
      <c r="P23" s="12"/>
      <c r="Q23" s="11"/>
      <c r="R23" s="12"/>
      <c r="S23" s="11"/>
      <c r="T23" s="12">
        <v>203</v>
      </c>
      <c r="U23" s="11">
        <v>4747.0953861580583</v>
      </c>
      <c r="V23" s="12"/>
      <c r="W23" s="11"/>
      <c r="X23" s="11"/>
      <c r="Y23" s="11"/>
      <c r="Z23" s="12"/>
      <c r="AA23" s="17"/>
      <c r="AB23" s="12"/>
      <c r="AC23" s="12"/>
      <c r="AD23" s="12"/>
      <c r="AE23" s="12"/>
      <c r="AF23" s="12"/>
      <c r="AG23" s="17"/>
      <c r="AH23" s="12">
        <v>8792</v>
      </c>
      <c r="AI23" s="11">
        <v>26418.800187546909</v>
      </c>
      <c r="AJ23" s="12"/>
      <c r="AK23" s="11"/>
      <c r="AL23" s="12">
        <v>4664</v>
      </c>
      <c r="AM23" s="11">
        <v>7217.1613728878074</v>
      </c>
      <c r="AN23" s="12">
        <v>5622</v>
      </c>
      <c r="AO23" s="11">
        <v>25386.969095763492</v>
      </c>
      <c r="AP23" s="12">
        <v>10676</v>
      </c>
      <c r="AQ23" s="11">
        <v>14425.227806020006</v>
      </c>
      <c r="AR23" s="12">
        <v>1754</v>
      </c>
      <c r="AS23" s="11">
        <v>4438.112000000001</v>
      </c>
    </row>
    <row r="24" spans="1:45" ht="11.25" x14ac:dyDescent="0.2">
      <c r="A24" s="3" t="s">
        <v>76</v>
      </c>
      <c r="B24" s="32">
        <f t="shared" si="6"/>
        <v>218464.6082034393</v>
      </c>
      <c r="C24" s="34">
        <v>2991.6393600000001</v>
      </c>
      <c r="D24" s="45">
        <v>2991.6393600000001</v>
      </c>
      <c r="E24" s="45"/>
      <c r="F24" s="44"/>
      <c r="G24" s="3"/>
      <c r="H24" s="3"/>
      <c r="I24" s="3"/>
      <c r="J24" s="3"/>
      <c r="K24" s="34">
        <v>215472.9688434393</v>
      </c>
      <c r="L24" s="10">
        <v>2056.6400000000003</v>
      </c>
      <c r="M24" s="11">
        <v>10905.905747507104</v>
      </c>
      <c r="N24" s="12">
        <v>845</v>
      </c>
      <c r="O24" s="11">
        <v>37434.371400888696</v>
      </c>
      <c r="P24" s="12"/>
      <c r="Q24" s="11"/>
      <c r="R24" s="12"/>
      <c r="S24" s="11"/>
      <c r="T24" s="12">
        <v>804</v>
      </c>
      <c r="U24" s="11">
        <v>16864.263011745457</v>
      </c>
      <c r="V24" s="12"/>
      <c r="W24" s="11"/>
      <c r="X24" s="11"/>
      <c r="Y24" s="11"/>
      <c r="Z24" s="12"/>
      <c r="AA24" s="17"/>
      <c r="AB24" s="12"/>
      <c r="AC24" s="12"/>
      <c r="AD24" s="12"/>
      <c r="AE24" s="12"/>
      <c r="AF24" s="12"/>
      <c r="AG24" s="17"/>
      <c r="AH24" s="12">
        <v>19925</v>
      </c>
      <c r="AI24" s="11">
        <v>59483.689942478093</v>
      </c>
      <c r="AJ24" s="12">
        <v>76</v>
      </c>
      <c r="AK24" s="11">
        <v>147.51690775919997</v>
      </c>
      <c r="AL24" s="12">
        <v>6900</v>
      </c>
      <c r="AM24" s="11">
        <v>10683.741972970562</v>
      </c>
      <c r="AN24" s="12">
        <v>7585</v>
      </c>
      <c r="AO24" s="11">
        <v>38147.726539255411</v>
      </c>
      <c r="AP24" s="12">
        <v>19971</v>
      </c>
      <c r="AQ24" s="11">
        <v>31524.539228593982</v>
      </c>
      <c r="AR24" s="12">
        <v>3968</v>
      </c>
      <c r="AS24" s="11">
        <v>10428.731</v>
      </c>
    </row>
    <row r="25" spans="1:45" ht="11.25" x14ac:dyDescent="0.2">
      <c r="A25" s="3" t="s">
        <v>12</v>
      </c>
      <c r="B25" s="32">
        <f t="shared" si="6"/>
        <v>156336.11134280206</v>
      </c>
      <c r="C25" s="34">
        <v>1989.11024</v>
      </c>
      <c r="D25" s="45">
        <v>1989.11024</v>
      </c>
      <c r="E25" s="45"/>
      <c r="F25" s="44"/>
      <c r="G25" s="3"/>
      <c r="H25" s="3"/>
      <c r="I25" s="3"/>
      <c r="J25" s="3"/>
      <c r="K25" s="34">
        <v>154347.00110280205</v>
      </c>
      <c r="L25" s="10">
        <v>1576.0799999999997</v>
      </c>
      <c r="M25" s="11">
        <v>6404.7428802351187</v>
      </c>
      <c r="N25" s="12">
        <v>551</v>
      </c>
      <c r="O25" s="11">
        <v>28210.294900278863</v>
      </c>
      <c r="P25" s="12"/>
      <c r="Q25" s="11"/>
      <c r="R25" s="12"/>
      <c r="S25" s="11"/>
      <c r="T25" s="12">
        <v>486</v>
      </c>
      <c r="U25" s="11">
        <v>10128.829929527647</v>
      </c>
      <c r="V25" s="12"/>
      <c r="W25" s="11"/>
      <c r="X25" s="11"/>
      <c r="Y25" s="11"/>
      <c r="Z25" s="12"/>
      <c r="AA25" s="17"/>
      <c r="AB25" s="12"/>
      <c r="AC25" s="12"/>
      <c r="AD25" s="12"/>
      <c r="AE25" s="12"/>
      <c r="AF25" s="12"/>
      <c r="AG25" s="17"/>
      <c r="AH25" s="12">
        <v>15046</v>
      </c>
      <c r="AI25" s="11">
        <v>46850.134284501597</v>
      </c>
      <c r="AJ25" s="12">
        <v>127</v>
      </c>
      <c r="AK25" s="11">
        <v>246.50851691339997</v>
      </c>
      <c r="AL25" s="12">
        <v>4680</v>
      </c>
      <c r="AM25" s="11">
        <v>6769.6964778331203</v>
      </c>
      <c r="AN25" s="12">
        <v>6402</v>
      </c>
      <c r="AO25" s="11">
        <v>28362.129457235715</v>
      </c>
      <c r="AP25" s="12">
        <v>10979</v>
      </c>
      <c r="AQ25" s="11">
        <v>17710.762058190001</v>
      </c>
      <c r="AR25" s="12">
        <v>3289</v>
      </c>
      <c r="AS25" s="11">
        <v>9910.411114999999</v>
      </c>
    </row>
    <row r="26" spans="1:45" ht="11.25" x14ac:dyDescent="0.2">
      <c r="A26" s="3" t="s">
        <v>13</v>
      </c>
      <c r="B26" s="32">
        <f t="shared" si="6"/>
        <v>129095.63844839232</v>
      </c>
      <c r="C26" s="34">
        <v>3407.57782</v>
      </c>
      <c r="D26" s="45">
        <v>3407.57782</v>
      </c>
      <c r="E26" s="45"/>
      <c r="F26" s="44"/>
      <c r="G26" s="3"/>
      <c r="H26" s="3"/>
      <c r="I26" s="3"/>
      <c r="J26" s="3"/>
      <c r="K26" s="34">
        <v>125688.06062839231</v>
      </c>
      <c r="L26" s="10">
        <v>2306.48</v>
      </c>
      <c r="M26" s="11">
        <v>13716.539856837782</v>
      </c>
      <c r="N26" s="12">
        <v>631</v>
      </c>
      <c r="O26" s="11">
        <v>31279.019543961636</v>
      </c>
      <c r="P26" s="12"/>
      <c r="Q26" s="11"/>
      <c r="R26" s="12"/>
      <c r="S26" s="11"/>
      <c r="T26" s="12">
        <v>149</v>
      </c>
      <c r="U26" s="11">
        <v>3559.3169589360937</v>
      </c>
      <c r="V26" s="12"/>
      <c r="W26" s="11"/>
      <c r="X26" s="11"/>
      <c r="Y26" s="11"/>
      <c r="Z26" s="12"/>
      <c r="AA26" s="17"/>
      <c r="AB26" s="12"/>
      <c r="AC26" s="12"/>
      <c r="AD26" s="12"/>
      <c r="AE26" s="12"/>
      <c r="AF26" s="12"/>
      <c r="AG26" s="17"/>
      <c r="AH26" s="12">
        <v>14454</v>
      </c>
      <c r="AI26" s="11">
        <v>41562.454183239599</v>
      </c>
      <c r="AJ26" s="12"/>
      <c r="AK26" s="11"/>
      <c r="AL26" s="12">
        <v>4303</v>
      </c>
      <c r="AM26" s="11">
        <v>6414.2027377680324</v>
      </c>
      <c r="AN26" s="12">
        <v>4055</v>
      </c>
      <c r="AO26" s="11">
        <v>19472.092761280157</v>
      </c>
      <c r="AP26" s="12">
        <v>8847</v>
      </c>
      <c r="AQ26" s="11">
        <v>6076.7640863689994</v>
      </c>
      <c r="AR26" s="12">
        <v>1458</v>
      </c>
      <c r="AS26" s="11">
        <v>3607.6705000000002</v>
      </c>
    </row>
    <row r="27" spans="1:45" ht="11.25" x14ac:dyDescent="0.2">
      <c r="A27" s="3" t="s">
        <v>77</v>
      </c>
      <c r="B27" s="32">
        <f t="shared" si="6"/>
        <v>422099.5920904146</v>
      </c>
      <c r="C27" s="34">
        <v>1755.50413</v>
      </c>
      <c r="D27" s="45"/>
      <c r="E27" s="45">
        <v>1755.50413</v>
      </c>
      <c r="F27" s="44"/>
      <c r="G27" s="3"/>
      <c r="H27" s="3"/>
      <c r="I27" s="3"/>
      <c r="J27" s="3"/>
      <c r="K27" s="34">
        <v>420344.08796041459</v>
      </c>
      <c r="L27" s="10">
        <v>3322.7523213482223</v>
      </c>
      <c r="M27" s="11">
        <v>28466.962139713571</v>
      </c>
      <c r="N27" s="12">
        <v>1789</v>
      </c>
      <c r="O27" s="11">
        <v>125689.23603132377</v>
      </c>
      <c r="P27" s="12"/>
      <c r="Q27" s="11"/>
      <c r="R27" s="12"/>
      <c r="S27" s="11"/>
      <c r="T27" s="12">
        <v>1003</v>
      </c>
      <c r="U27" s="11">
        <v>29196.790384894113</v>
      </c>
      <c r="V27" s="12"/>
      <c r="W27" s="11"/>
      <c r="X27" s="11"/>
      <c r="Y27" s="11"/>
      <c r="Z27" s="12">
        <v>12</v>
      </c>
      <c r="AA27" s="11">
        <v>1886.3192237423852</v>
      </c>
      <c r="AB27" s="12"/>
      <c r="AC27" s="12"/>
      <c r="AD27" s="12"/>
      <c r="AE27" s="12"/>
      <c r="AF27" s="12"/>
      <c r="AG27" s="17"/>
      <c r="AH27" s="12">
        <v>36933</v>
      </c>
      <c r="AI27" s="11">
        <v>115267.42668973078</v>
      </c>
      <c r="AJ27" s="12">
        <v>852</v>
      </c>
      <c r="AK27" s="11">
        <v>1382.8227360065998</v>
      </c>
      <c r="AL27" s="12">
        <v>12909</v>
      </c>
      <c r="AM27" s="11">
        <v>19921.06922491873</v>
      </c>
      <c r="AN27" s="12">
        <v>16520</v>
      </c>
      <c r="AO27" s="11">
        <v>69520.170549127113</v>
      </c>
      <c r="AP27" s="12">
        <v>53438</v>
      </c>
      <c r="AQ27" s="11">
        <v>24967.792335406502</v>
      </c>
      <c r="AR27" s="12">
        <v>2565</v>
      </c>
      <c r="AS27" s="11">
        <v>7314.6406053000001</v>
      </c>
    </row>
    <row r="28" spans="1:45" ht="11.25" x14ac:dyDescent="0.2">
      <c r="A28" s="3" t="s">
        <v>14</v>
      </c>
      <c r="B28" s="32">
        <f t="shared" si="6"/>
        <v>109857.31874910044</v>
      </c>
      <c r="C28" s="34"/>
      <c r="D28" s="45"/>
      <c r="E28" s="45"/>
      <c r="F28" s="44"/>
      <c r="G28" s="3"/>
      <c r="H28" s="3"/>
      <c r="I28" s="3"/>
      <c r="J28" s="3"/>
      <c r="K28" s="34">
        <v>109857.31874910044</v>
      </c>
      <c r="L28" s="10">
        <v>1823.2447416860969</v>
      </c>
      <c r="M28" s="11">
        <v>8571.0715988075845</v>
      </c>
      <c r="N28" s="12">
        <v>398</v>
      </c>
      <c r="O28" s="11">
        <v>19091.170001211562</v>
      </c>
      <c r="P28" s="12"/>
      <c r="Q28" s="11"/>
      <c r="R28" s="12"/>
      <c r="S28" s="11"/>
      <c r="T28" s="12">
        <v>279</v>
      </c>
      <c r="U28" s="11">
        <v>5986.9086534245398</v>
      </c>
      <c r="V28" s="12"/>
      <c r="W28" s="11"/>
      <c r="X28" s="11"/>
      <c r="Y28" s="11"/>
      <c r="Z28" s="12"/>
      <c r="AA28" s="11"/>
      <c r="AB28" s="12"/>
      <c r="AC28" s="12"/>
      <c r="AD28" s="12"/>
      <c r="AE28" s="12"/>
      <c r="AF28" s="12"/>
      <c r="AG28" s="17"/>
      <c r="AH28" s="12">
        <v>11579</v>
      </c>
      <c r="AI28" s="11">
        <v>34728.081170243393</v>
      </c>
      <c r="AJ28" s="12"/>
      <c r="AK28" s="11"/>
      <c r="AL28" s="12">
        <v>4600</v>
      </c>
      <c r="AM28" s="11">
        <v>7158.64630974376</v>
      </c>
      <c r="AN28" s="12">
        <v>5353</v>
      </c>
      <c r="AO28" s="11">
        <v>20914.01412637559</v>
      </c>
      <c r="AP28" s="12">
        <v>10445</v>
      </c>
      <c r="AQ28" s="11">
        <v>8819.2693892939988</v>
      </c>
      <c r="AR28" s="12">
        <v>1859</v>
      </c>
      <c r="AS28" s="11">
        <v>4588.1574999999993</v>
      </c>
    </row>
    <row r="29" spans="1:45" ht="11.25" x14ac:dyDescent="0.2">
      <c r="A29" s="3" t="s">
        <v>15</v>
      </c>
      <c r="B29" s="32">
        <f t="shared" si="6"/>
        <v>119798.28422463802</v>
      </c>
      <c r="C29" s="34">
        <v>2561.5377699999999</v>
      </c>
      <c r="D29" s="45">
        <v>2561.5377699999999</v>
      </c>
      <c r="E29" s="45"/>
      <c r="F29" s="44"/>
      <c r="G29" s="3"/>
      <c r="H29" s="3"/>
      <c r="I29" s="3"/>
      <c r="J29" s="3"/>
      <c r="K29" s="34">
        <v>117236.74645463802</v>
      </c>
      <c r="L29" s="10">
        <v>1414.2728089336113</v>
      </c>
      <c r="M29" s="11">
        <v>5157.1714154949595</v>
      </c>
      <c r="N29" s="12">
        <v>591</v>
      </c>
      <c r="O29" s="11">
        <v>26508.786452055283</v>
      </c>
      <c r="P29" s="12"/>
      <c r="Q29" s="11"/>
      <c r="R29" s="12"/>
      <c r="S29" s="11"/>
      <c r="T29" s="12">
        <v>144</v>
      </c>
      <c r="U29" s="11">
        <v>2999.7848209886911</v>
      </c>
      <c r="V29" s="12"/>
      <c r="W29" s="11"/>
      <c r="X29" s="11"/>
      <c r="Y29" s="11"/>
      <c r="Z29" s="12"/>
      <c r="AA29" s="11"/>
      <c r="AB29" s="12"/>
      <c r="AC29" s="12"/>
      <c r="AD29" s="12"/>
      <c r="AE29" s="12"/>
      <c r="AF29" s="12"/>
      <c r="AG29" s="17"/>
      <c r="AH29" s="12">
        <v>12155</v>
      </c>
      <c r="AI29" s="11">
        <v>35647.465477128302</v>
      </c>
      <c r="AJ29" s="12"/>
      <c r="AK29" s="11"/>
      <c r="AL29" s="12">
        <v>3506</v>
      </c>
      <c r="AM29" s="11">
        <v>5383.8185724045843</v>
      </c>
      <c r="AN29" s="12">
        <v>4683</v>
      </c>
      <c r="AO29" s="11">
        <v>22137.833540158215</v>
      </c>
      <c r="AP29" s="12">
        <v>9629</v>
      </c>
      <c r="AQ29" s="11">
        <v>14247.862926407995</v>
      </c>
      <c r="AR29" s="12">
        <v>2102</v>
      </c>
      <c r="AS29" s="11">
        <v>5154.0232500000002</v>
      </c>
    </row>
    <row r="30" spans="1:45" ht="11.25" x14ac:dyDescent="0.2">
      <c r="A30" s="3" t="s">
        <v>16</v>
      </c>
      <c r="B30" s="32">
        <f t="shared" si="6"/>
        <v>159316.36812330913</v>
      </c>
      <c r="C30" s="50"/>
      <c r="D30" s="44"/>
      <c r="E30" s="44"/>
      <c r="F30" s="44"/>
      <c r="G30" s="3"/>
      <c r="H30" s="3"/>
      <c r="I30" s="3"/>
      <c r="J30" s="3"/>
      <c r="K30" s="34">
        <v>159316.36812330913</v>
      </c>
      <c r="L30" s="10">
        <v>2220.67200883544</v>
      </c>
      <c r="M30" s="11">
        <v>12714.931370351898</v>
      </c>
      <c r="N30" s="12">
        <v>879</v>
      </c>
      <c r="O30" s="11">
        <v>36719.69998578685</v>
      </c>
      <c r="P30" s="12"/>
      <c r="Q30" s="11"/>
      <c r="R30" s="12"/>
      <c r="S30" s="11"/>
      <c r="T30" s="12">
        <v>316</v>
      </c>
      <c r="U30" s="11">
        <v>6665.6978560700427</v>
      </c>
      <c r="V30" s="12"/>
      <c r="W30" s="11"/>
      <c r="X30" s="11"/>
      <c r="Y30" s="11"/>
      <c r="Z30" s="12"/>
      <c r="AA30" s="11"/>
      <c r="AB30" s="12"/>
      <c r="AC30" s="12"/>
      <c r="AD30" s="12"/>
      <c r="AE30" s="12"/>
      <c r="AF30" s="12"/>
      <c r="AG30" s="17"/>
      <c r="AH30" s="12">
        <v>18561</v>
      </c>
      <c r="AI30" s="11">
        <v>56795.503617889197</v>
      </c>
      <c r="AJ30" s="12"/>
      <c r="AK30" s="11"/>
      <c r="AL30" s="12">
        <v>4289</v>
      </c>
      <c r="AM30" s="11">
        <v>6661.9418988754323</v>
      </c>
      <c r="AN30" s="12">
        <v>4934</v>
      </c>
      <c r="AO30" s="11">
        <v>22829.683795957713</v>
      </c>
      <c r="AP30" s="12">
        <v>11623</v>
      </c>
      <c r="AQ30" s="11">
        <v>11175.153598378</v>
      </c>
      <c r="AR30" s="12">
        <v>2231</v>
      </c>
      <c r="AS30" s="11">
        <v>5753.7559999999994</v>
      </c>
    </row>
    <row r="31" spans="1:45" ht="11.25" x14ac:dyDescent="0.2">
      <c r="A31" s="3" t="s">
        <v>17</v>
      </c>
      <c r="B31" s="32">
        <f t="shared" si="6"/>
        <v>54483.050416935104</v>
      </c>
      <c r="C31" s="50"/>
      <c r="D31" s="44"/>
      <c r="E31" s="44"/>
      <c r="F31" s="44"/>
      <c r="G31" s="3"/>
      <c r="H31" s="3"/>
      <c r="I31" s="3"/>
      <c r="J31" s="3"/>
      <c r="K31" s="34">
        <v>54483.050416935104</v>
      </c>
      <c r="L31" s="10">
        <v>1331.6</v>
      </c>
      <c r="M31" s="11">
        <v>4571.8582487519243</v>
      </c>
      <c r="N31" s="12">
        <v>377</v>
      </c>
      <c r="O31" s="11">
        <v>20674.42236733438</v>
      </c>
      <c r="P31" s="12"/>
      <c r="Q31" s="11"/>
      <c r="R31" s="12"/>
      <c r="S31" s="11"/>
      <c r="T31" s="12">
        <v>194</v>
      </c>
      <c r="U31" s="11">
        <v>4773.6213834710425</v>
      </c>
      <c r="V31" s="12"/>
      <c r="W31" s="11"/>
      <c r="X31" s="11"/>
      <c r="Y31" s="11"/>
      <c r="Z31" s="12"/>
      <c r="AA31" s="11"/>
      <c r="AB31" s="12"/>
      <c r="AC31" s="12"/>
      <c r="AD31" s="12"/>
      <c r="AE31" s="12"/>
      <c r="AF31" s="12"/>
      <c r="AG31" s="17"/>
      <c r="AH31" s="12">
        <v>3821</v>
      </c>
      <c r="AI31" s="11">
        <v>12780.118121976002</v>
      </c>
      <c r="AJ31" s="12"/>
      <c r="AK31" s="11"/>
      <c r="AL31" s="12">
        <v>2221</v>
      </c>
      <c r="AM31" s="11">
        <v>3370.6962529311249</v>
      </c>
      <c r="AN31" s="12">
        <v>1165</v>
      </c>
      <c r="AO31" s="11">
        <v>5434.9612607506306</v>
      </c>
      <c r="AP31" s="12">
        <v>3614</v>
      </c>
      <c r="AQ31" s="11">
        <v>2765.8602817199994</v>
      </c>
      <c r="AR31" s="12">
        <v>43</v>
      </c>
      <c r="AS31" s="11">
        <v>111.51250000000002</v>
      </c>
    </row>
    <row r="32" spans="1:45" ht="23.25" customHeight="1" x14ac:dyDescent="0.2">
      <c r="A32" s="4" t="s">
        <v>18</v>
      </c>
      <c r="B32" s="32">
        <f t="shared" si="6"/>
        <v>411434.43812242767</v>
      </c>
      <c r="C32" s="35">
        <v>15668.08122</v>
      </c>
      <c r="D32" s="46"/>
      <c r="E32" s="46">
        <v>15668.08122</v>
      </c>
      <c r="F32" s="47"/>
      <c r="G32" s="4"/>
      <c r="H32" s="4"/>
      <c r="I32" s="4"/>
      <c r="J32" s="4"/>
      <c r="K32" s="35">
        <v>395766.35690242768</v>
      </c>
      <c r="L32" s="10"/>
      <c r="M32" s="11"/>
      <c r="N32" s="12"/>
      <c r="O32" s="11"/>
      <c r="P32" s="12"/>
      <c r="Q32" s="11"/>
      <c r="R32" s="12"/>
      <c r="S32" s="11"/>
      <c r="T32" s="12">
        <v>1443</v>
      </c>
      <c r="U32" s="11">
        <v>53641.732881710719</v>
      </c>
      <c r="V32" s="12"/>
      <c r="W32" s="11"/>
      <c r="X32" s="11"/>
      <c r="Y32" s="11"/>
      <c r="Z32" s="12"/>
      <c r="AA32" s="11"/>
      <c r="AB32" s="12"/>
      <c r="AC32" s="12"/>
      <c r="AD32" s="12">
        <v>11</v>
      </c>
      <c r="AE32" s="11">
        <v>513.4001550333586</v>
      </c>
      <c r="AF32" s="12">
        <v>173</v>
      </c>
      <c r="AG32" s="11">
        <v>7671.8538049999988</v>
      </c>
      <c r="AH32" s="12">
        <v>54618</v>
      </c>
      <c r="AI32" s="11">
        <v>154080.74564607383</v>
      </c>
      <c r="AJ32" s="12">
        <v>7028</v>
      </c>
      <c r="AK32" s="11">
        <v>20265.060379353195</v>
      </c>
      <c r="AL32" s="12">
        <v>17334</v>
      </c>
      <c r="AM32" s="11">
        <v>21431.738295624389</v>
      </c>
      <c r="AN32" s="12">
        <v>29064</v>
      </c>
      <c r="AO32" s="11">
        <v>129190.04209804539</v>
      </c>
      <c r="AP32" s="12">
        <v>44450</v>
      </c>
      <c r="AQ32" s="11">
        <v>14042.70369294</v>
      </c>
      <c r="AR32" s="12">
        <v>6227</v>
      </c>
      <c r="AS32" s="11">
        <v>15194.140327999998</v>
      </c>
    </row>
    <row r="33" spans="1:45" ht="11.25" x14ac:dyDescent="0.2">
      <c r="A33" s="4" t="s">
        <v>19</v>
      </c>
      <c r="B33" s="32">
        <f t="shared" si="6"/>
        <v>205287.44470521601</v>
      </c>
      <c r="C33" s="51"/>
      <c r="D33" s="47"/>
      <c r="E33" s="47"/>
      <c r="F33" s="47"/>
      <c r="G33" s="4"/>
      <c r="H33" s="4"/>
      <c r="I33" s="4"/>
      <c r="J33" s="4"/>
      <c r="K33" s="35">
        <v>205287.44470521601</v>
      </c>
      <c r="L33" s="10"/>
      <c r="M33" s="11"/>
      <c r="N33" s="12"/>
      <c r="O33" s="11"/>
      <c r="P33" s="12"/>
      <c r="Q33" s="11"/>
      <c r="R33" s="12"/>
      <c r="S33" s="11"/>
      <c r="T33" s="12"/>
      <c r="U33" s="11"/>
      <c r="V33" s="12"/>
      <c r="W33" s="11"/>
      <c r="X33" s="11"/>
      <c r="Y33" s="11"/>
      <c r="Z33" s="12"/>
      <c r="AA33" s="11"/>
      <c r="AB33" s="12"/>
      <c r="AC33" s="12"/>
      <c r="AD33" s="12"/>
      <c r="AE33" s="11"/>
      <c r="AF33" s="12"/>
      <c r="AG33" s="11"/>
      <c r="AH33" s="12">
        <v>42969</v>
      </c>
      <c r="AI33" s="11">
        <v>142162.94203795202</v>
      </c>
      <c r="AJ33" s="12"/>
      <c r="AK33" s="11"/>
      <c r="AL33" s="12"/>
      <c r="AM33" s="11"/>
      <c r="AN33" s="12"/>
      <c r="AO33" s="11"/>
      <c r="AP33" s="12">
        <v>76120</v>
      </c>
      <c r="AQ33" s="11">
        <v>63124.502667264002</v>
      </c>
      <c r="AR33" s="12"/>
      <c r="AS33" s="11"/>
    </row>
    <row r="34" spans="1:45" ht="11.25" x14ac:dyDescent="0.2">
      <c r="A34" s="4" t="s">
        <v>20</v>
      </c>
      <c r="B34" s="32">
        <f t="shared" si="6"/>
        <v>315573.28798080998</v>
      </c>
      <c r="C34" s="51"/>
      <c r="D34" s="47"/>
      <c r="E34" s="47"/>
      <c r="F34" s="47"/>
      <c r="G34" s="4"/>
      <c r="H34" s="4"/>
      <c r="I34" s="4"/>
      <c r="J34" s="4"/>
      <c r="K34" s="35">
        <v>315573.28798080998</v>
      </c>
      <c r="L34" s="10">
        <v>52681.999999999985</v>
      </c>
      <c r="M34" s="11">
        <v>315573.28798080998</v>
      </c>
      <c r="N34" s="12"/>
      <c r="O34" s="11"/>
      <c r="P34" s="12"/>
      <c r="Q34" s="11"/>
      <c r="R34" s="12"/>
      <c r="S34" s="11"/>
      <c r="T34" s="12"/>
      <c r="U34" s="11"/>
      <c r="V34" s="12"/>
      <c r="W34" s="11"/>
      <c r="X34" s="11"/>
      <c r="Y34" s="11"/>
      <c r="Z34" s="12"/>
      <c r="AA34" s="11"/>
      <c r="AB34" s="12"/>
      <c r="AC34" s="12"/>
      <c r="AD34" s="12"/>
      <c r="AE34" s="11"/>
      <c r="AF34" s="12"/>
      <c r="AG34" s="11"/>
      <c r="AH34" s="12"/>
      <c r="AI34" s="11"/>
      <c r="AJ34" s="12"/>
      <c r="AK34" s="11"/>
      <c r="AL34" s="12"/>
      <c r="AM34" s="11"/>
      <c r="AN34" s="12"/>
      <c r="AO34" s="11"/>
      <c r="AP34" s="12"/>
      <c r="AQ34" s="11"/>
      <c r="AR34" s="12"/>
      <c r="AS34" s="11"/>
    </row>
    <row r="35" spans="1:45" ht="11.25" x14ac:dyDescent="0.2">
      <c r="A35" s="4" t="s">
        <v>21</v>
      </c>
      <c r="B35" s="32">
        <f t="shared" si="6"/>
        <v>2081781.87448932</v>
      </c>
      <c r="C35" s="51"/>
      <c r="D35" s="47"/>
      <c r="E35" s="47"/>
      <c r="F35" s="47"/>
      <c r="G35" s="4"/>
      <c r="H35" s="4"/>
      <c r="I35" s="4"/>
      <c r="J35" s="4"/>
      <c r="K35" s="35">
        <v>2081781.87448932</v>
      </c>
      <c r="L35" s="10"/>
      <c r="M35" s="11"/>
      <c r="N35" s="12">
        <v>15132</v>
      </c>
      <c r="O35" s="11">
        <v>1539177.1524037758</v>
      </c>
      <c r="P35" s="12">
        <v>144</v>
      </c>
      <c r="Q35" s="11">
        <v>58591.187959023991</v>
      </c>
      <c r="R35" s="12">
        <v>1246</v>
      </c>
      <c r="S35" s="11">
        <v>315875.98806900455</v>
      </c>
      <c r="T35" s="12">
        <v>1910</v>
      </c>
      <c r="U35" s="11">
        <v>164902.68390812218</v>
      </c>
      <c r="V35" s="12">
        <v>76</v>
      </c>
      <c r="W35" s="11">
        <v>8167.1851739997692</v>
      </c>
      <c r="X35" s="11"/>
      <c r="Y35" s="11"/>
      <c r="Z35" s="12"/>
      <c r="AA35" s="11"/>
      <c r="AB35" s="12">
        <v>744</v>
      </c>
      <c r="AC35" s="11">
        <v>56883.892836513922</v>
      </c>
      <c r="AD35" s="12"/>
      <c r="AE35" s="11"/>
      <c r="AF35" s="12">
        <v>220</v>
      </c>
      <c r="AG35" s="11">
        <v>9083.9561400000002</v>
      </c>
      <c r="AH35" s="12">
        <v>39227</v>
      </c>
      <c r="AI35" s="11">
        <v>152276.69696621739</v>
      </c>
      <c r="AJ35" s="12">
        <v>17047</v>
      </c>
      <c r="AK35" s="11">
        <v>53272.567760721395</v>
      </c>
      <c r="AL35" s="12">
        <v>11309</v>
      </c>
      <c r="AM35" s="11">
        <v>14008.773772222505</v>
      </c>
      <c r="AN35" s="12">
        <v>21725</v>
      </c>
      <c r="AO35" s="11">
        <v>105323.42353011839</v>
      </c>
      <c r="AP35" s="12">
        <v>82053</v>
      </c>
      <c r="AQ35" s="11">
        <v>20729.265841349999</v>
      </c>
      <c r="AR35" s="12">
        <v>8718</v>
      </c>
      <c r="AS35" s="11">
        <v>19396.029091</v>
      </c>
    </row>
    <row r="36" spans="1:45" ht="11.25" x14ac:dyDescent="0.2">
      <c r="A36" s="4" t="s">
        <v>22</v>
      </c>
      <c r="B36" s="32">
        <f t="shared" si="6"/>
        <v>115963.13848246797</v>
      </c>
      <c r="C36" s="51"/>
      <c r="D36" s="47"/>
      <c r="E36" s="47"/>
      <c r="F36" s="47"/>
      <c r="G36" s="4"/>
      <c r="H36" s="4"/>
      <c r="I36" s="4"/>
      <c r="J36" s="4"/>
      <c r="K36" s="35">
        <v>115963.13848246797</v>
      </c>
      <c r="L36" s="10"/>
      <c r="M36" s="11"/>
      <c r="N36" s="12">
        <v>742</v>
      </c>
      <c r="O36" s="11">
        <v>31674.93117150605</v>
      </c>
      <c r="P36" s="12"/>
      <c r="Q36" s="11"/>
      <c r="R36" s="12"/>
      <c r="S36" s="11"/>
      <c r="T36" s="12">
        <v>1592</v>
      </c>
      <c r="U36" s="11">
        <v>40829.20782138731</v>
      </c>
      <c r="V36" s="12"/>
      <c r="W36" s="11"/>
      <c r="X36" s="11"/>
      <c r="Y36" s="11"/>
      <c r="Z36" s="12"/>
      <c r="AA36" s="11"/>
      <c r="AB36" s="12"/>
      <c r="AC36" s="11"/>
      <c r="AD36" s="12"/>
      <c r="AE36" s="11"/>
      <c r="AF36" s="12"/>
      <c r="AG36" s="11"/>
      <c r="AH36" s="12">
        <v>10781</v>
      </c>
      <c r="AI36" s="11">
        <v>41528.1622363856</v>
      </c>
      <c r="AJ36" s="12">
        <v>2492</v>
      </c>
      <c r="AK36" s="11">
        <v>8839.7632769539996</v>
      </c>
      <c r="AL36" s="12">
        <v>692</v>
      </c>
      <c r="AM36" s="11">
        <v>957.45058291901205</v>
      </c>
      <c r="AN36" s="12"/>
      <c r="AO36" s="11"/>
      <c r="AP36" s="12">
        <v>3205</v>
      </c>
      <c r="AQ36" s="11">
        <v>973.38667026999985</v>
      </c>
      <c r="AR36" s="12"/>
      <c r="AS36" s="11"/>
    </row>
    <row r="37" spans="1:45" ht="11.25" customHeight="1" x14ac:dyDescent="0.2">
      <c r="A37" s="4" t="s">
        <v>23</v>
      </c>
      <c r="B37" s="32">
        <f t="shared" si="6"/>
        <v>776930.5599265988</v>
      </c>
      <c r="C37" s="51">
        <v>26139.68447</v>
      </c>
      <c r="D37" s="47"/>
      <c r="E37" s="47">
        <v>26139.68447</v>
      </c>
      <c r="F37" s="47"/>
      <c r="G37" s="4"/>
      <c r="H37" s="4"/>
      <c r="I37" s="4"/>
      <c r="J37" s="4"/>
      <c r="K37" s="35">
        <v>750790.87545659882</v>
      </c>
      <c r="L37" s="10">
        <v>80</v>
      </c>
      <c r="M37" s="11">
        <v>1818.2664422399998</v>
      </c>
      <c r="N37" s="12">
        <v>3508</v>
      </c>
      <c r="O37" s="11">
        <v>343481.86644172552</v>
      </c>
      <c r="P37" s="12"/>
      <c r="Q37" s="11"/>
      <c r="R37" s="12"/>
      <c r="S37" s="11"/>
      <c r="T37" s="12">
        <v>1005</v>
      </c>
      <c r="U37" s="11">
        <v>44518.150242889489</v>
      </c>
      <c r="V37" s="12"/>
      <c r="W37" s="11"/>
      <c r="X37" s="11"/>
      <c r="Y37" s="11"/>
      <c r="Z37" s="12"/>
      <c r="AA37" s="11"/>
      <c r="AB37" s="12"/>
      <c r="AC37" s="11"/>
      <c r="AD37" s="12"/>
      <c r="AE37" s="11"/>
      <c r="AF37" s="12"/>
      <c r="AG37" s="11"/>
      <c r="AH37" s="12">
        <v>40269</v>
      </c>
      <c r="AI37" s="11">
        <v>134392.64382763742</v>
      </c>
      <c r="AJ37" s="12">
        <v>1523</v>
      </c>
      <c r="AK37" s="11">
        <v>2013.6792287933999</v>
      </c>
      <c r="AL37" s="12">
        <v>25381</v>
      </c>
      <c r="AM37" s="11">
        <v>47324.462226221702</v>
      </c>
      <c r="AN37" s="12">
        <v>23837</v>
      </c>
      <c r="AO37" s="11">
        <v>126118.89481674465</v>
      </c>
      <c r="AP37" s="12">
        <v>54560</v>
      </c>
      <c r="AQ37" s="11">
        <v>12813.644785139999</v>
      </c>
      <c r="AR37" s="12">
        <v>14305</v>
      </c>
      <c r="AS37" s="11">
        <v>40322.946673999999</v>
      </c>
    </row>
    <row r="38" spans="1:45" ht="11.25" customHeight="1" x14ac:dyDescent="0.2">
      <c r="A38" s="3" t="s">
        <v>24</v>
      </c>
      <c r="B38" s="32">
        <f t="shared" si="6"/>
        <v>825130.08797928749</v>
      </c>
      <c r="C38" s="44"/>
      <c r="D38" s="44"/>
      <c r="E38" s="44"/>
      <c r="F38" s="44"/>
      <c r="G38" s="3"/>
      <c r="H38" s="3"/>
      <c r="I38" s="3"/>
      <c r="J38" s="3"/>
      <c r="K38" s="34">
        <v>825130.08797928749</v>
      </c>
      <c r="L38" s="10">
        <v>78</v>
      </c>
      <c r="M38" s="11">
        <v>1747.24040934</v>
      </c>
      <c r="N38" s="12">
        <v>9925</v>
      </c>
      <c r="O38" s="11">
        <v>718289.00131474319</v>
      </c>
      <c r="P38" s="12"/>
      <c r="Q38" s="11"/>
      <c r="R38" s="12">
        <v>244</v>
      </c>
      <c r="S38" s="11">
        <v>85365.170450665813</v>
      </c>
      <c r="T38" s="12">
        <v>1877</v>
      </c>
      <c r="U38" s="11">
        <v>41116.425396227707</v>
      </c>
      <c r="V38" s="12"/>
      <c r="W38" s="11"/>
      <c r="X38" s="11"/>
      <c r="Y38" s="11"/>
      <c r="Z38" s="12"/>
      <c r="AA38" s="11"/>
      <c r="AB38" s="12"/>
      <c r="AC38" s="11"/>
      <c r="AD38" s="12"/>
      <c r="AE38" s="11"/>
      <c r="AF38" s="12"/>
      <c r="AG38" s="11"/>
      <c r="AH38" s="12">
        <v>11535</v>
      </c>
      <c r="AI38" s="11">
        <v>49720.267768245612</v>
      </c>
      <c r="AJ38" s="12"/>
      <c r="AK38" s="11"/>
      <c r="AL38" s="12">
        <v>430</v>
      </c>
      <c r="AM38" s="11">
        <v>743.55966974340993</v>
      </c>
      <c r="AN38" s="12"/>
      <c r="AO38" s="11"/>
      <c r="AP38" s="12">
        <v>25474</v>
      </c>
      <c r="AQ38" s="11">
        <v>8116.2614209875483</v>
      </c>
      <c r="AR38" s="12">
        <v>1808</v>
      </c>
      <c r="AS38" s="11">
        <v>5397.3320000000003</v>
      </c>
    </row>
    <row r="39" spans="1:45" ht="11.25" customHeight="1" x14ac:dyDescent="0.2">
      <c r="A39" s="5" t="s">
        <v>25</v>
      </c>
      <c r="B39" s="32">
        <f t="shared" si="6"/>
        <v>652900.85942389618</v>
      </c>
      <c r="C39" s="48"/>
      <c r="D39" s="48"/>
      <c r="E39" s="48"/>
      <c r="F39" s="36">
        <v>9097.9177400000008</v>
      </c>
      <c r="G39" s="5"/>
      <c r="H39" s="5"/>
      <c r="I39" s="26">
        <v>52</v>
      </c>
      <c r="J39" s="22">
        <v>9097.9177400000008</v>
      </c>
      <c r="K39" s="36">
        <v>643802.94168389624</v>
      </c>
      <c r="L39" s="10"/>
      <c r="M39" s="11"/>
      <c r="N39" s="12">
        <v>2677</v>
      </c>
      <c r="O39" s="11">
        <v>297768.64819154982</v>
      </c>
      <c r="P39" s="12">
        <v>1966</v>
      </c>
      <c r="Q39" s="11">
        <v>262109.39777175948</v>
      </c>
      <c r="R39" s="12"/>
      <c r="S39" s="11"/>
      <c r="T39" s="12">
        <v>1653</v>
      </c>
      <c r="U39" s="11">
        <v>267906.49568886339</v>
      </c>
      <c r="V39" s="12">
        <v>1653</v>
      </c>
      <c r="W39" s="11">
        <v>267906.49568886339</v>
      </c>
      <c r="X39" s="11"/>
      <c r="Y39" s="11"/>
      <c r="Z39" s="12"/>
      <c r="AA39" s="11"/>
      <c r="AB39" s="12"/>
      <c r="AC39" s="11"/>
      <c r="AD39" s="12"/>
      <c r="AE39" s="11"/>
      <c r="AF39" s="12"/>
      <c r="AG39" s="11"/>
      <c r="AH39" s="12">
        <v>11111</v>
      </c>
      <c r="AI39" s="11">
        <v>76081.361221623098</v>
      </c>
      <c r="AJ39" s="12">
        <v>10881</v>
      </c>
      <c r="AK39" s="11">
        <v>46650.619884783096</v>
      </c>
      <c r="AL39" s="12"/>
      <c r="AM39" s="11"/>
      <c r="AN39" s="12"/>
      <c r="AO39" s="11"/>
      <c r="AP39" s="12">
        <v>809</v>
      </c>
      <c r="AQ39" s="11">
        <v>210.24382685999996</v>
      </c>
      <c r="AR39" s="12">
        <v>349</v>
      </c>
      <c r="AS39" s="11">
        <v>1836.1927549999998</v>
      </c>
    </row>
    <row r="40" spans="1:45" ht="11.25" customHeight="1" x14ac:dyDescent="0.2">
      <c r="A40" s="4" t="s">
        <v>26</v>
      </c>
      <c r="B40" s="32">
        <f t="shared" si="6"/>
        <v>99591.84628454574</v>
      </c>
      <c r="C40" s="47"/>
      <c r="D40" s="47"/>
      <c r="E40" s="47"/>
      <c r="F40" s="47"/>
      <c r="G40" s="4"/>
      <c r="H40" s="4"/>
      <c r="I40" s="4"/>
      <c r="J40" s="4"/>
      <c r="K40" s="35">
        <v>99591.84628454574</v>
      </c>
      <c r="L40" s="10"/>
      <c r="M40" s="11"/>
      <c r="N40" s="12">
        <v>419</v>
      </c>
      <c r="O40" s="11">
        <v>31701.786516138</v>
      </c>
      <c r="P40" s="12"/>
      <c r="Q40" s="11"/>
      <c r="R40" s="12"/>
      <c r="S40" s="11"/>
      <c r="T40" s="12">
        <v>692</v>
      </c>
      <c r="U40" s="11">
        <v>35961.791976780529</v>
      </c>
      <c r="V40" s="12"/>
      <c r="W40" s="11"/>
      <c r="X40" s="11"/>
      <c r="Y40" s="11"/>
      <c r="Z40" s="12"/>
      <c r="AA40" s="11"/>
      <c r="AB40" s="12"/>
      <c r="AC40" s="11"/>
      <c r="AD40" s="12"/>
      <c r="AE40" s="11"/>
      <c r="AF40" s="12"/>
      <c r="AG40" s="11"/>
      <c r="AH40" s="12">
        <v>9211</v>
      </c>
      <c r="AI40" s="11">
        <v>30670.191581467203</v>
      </c>
      <c r="AJ40" s="12">
        <v>4076</v>
      </c>
      <c r="AK40" s="11">
        <v>3171.6414863279997</v>
      </c>
      <c r="AL40" s="12"/>
      <c r="AM40" s="11"/>
      <c r="AN40" s="12"/>
      <c r="AO40" s="11"/>
      <c r="AP40" s="12">
        <v>6409</v>
      </c>
      <c r="AQ40" s="11">
        <v>1258.0762101600003</v>
      </c>
      <c r="AR40" s="12"/>
      <c r="AS40" s="11"/>
    </row>
    <row r="41" spans="1:45" ht="11.25" customHeight="1" x14ac:dyDescent="0.2">
      <c r="A41" s="3" t="s">
        <v>27</v>
      </c>
      <c r="B41" s="32">
        <f t="shared" si="6"/>
        <v>260964.91987653737</v>
      </c>
      <c r="C41" s="44"/>
      <c r="D41" s="44"/>
      <c r="E41" s="44"/>
      <c r="F41" s="34">
        <v>10183.460129999999</v>
      </c>
      <c r="G41" s="27">
        <v>108</v>
      </c>
      <c r="H41" s="21">
        <v>10183.460129999999</v>
      </c>
      <c r="I41" s="3"/>
      <c r="J41" s="3"/>
      <c r="K41" s="34">
        <v>250781.45974653738</v>
      </c>
      <c r="L41" s="10"/>
      <c r="M41" s="11"/>
      <c r="N41" s="12">
        <v>3594</v>
      </c>
      <c r="O41" s="11">
        <v>197543.1781103891</v>
      </c>
      <c r="P41" s="12"/>
      <c r="Q41" s="11"/>
      <c r="R41" s="12"/>
      <c r="S41" s="11"/>
      <c r="T41" s="12">
        <v>237</v>
      </c>
      <c r="U41" s="11">
        <v>33458.42637125701</v>
      </c>
      <c r="V41" s="12"/>
      <c r="W41" s="11"/>
      <c r="X41" s="11"/>
      <c r="Y41" s="11"/>
      <c r="Z41" s="12">
        <v>76</v>
      </c>
      <c r="AA41" s="11">
        <v>13332.565769549001</v>
      </c>
      <c r="AB41" s="12"/>
      <c r="AC41" s="11"/>
      <c r="AD41" s="12"/>
      <c r="AE41" s="11"/>
      <c r="AF41" s="12"/>
      <c r="AG41" s="11"/>
      <c r="AH41" s="12">
        <v>943</v>
      </c>
      <c r="AI41" s="11">
        <v>16013.9387648913</v>
      </c>
      <c r="AJ41" s="12">
        <v>8027</v>
      </c>
      <c r="AK41" s="11">
        <v>13195.052833001999</v>
      </c>
      <c r="AL41" s="12"/>
      <c r="AM41" s="11"/>
      <c r="AN41" s="12"/>
      <c r="AO41" s="11"/>
      <c r="AP41" s="12"/>
      <c r="AQ41" s="11"/>
      <c r="AR41" s="12">
        <v>1173</v>
      </c>
      <c r="AS41" s="11">
        <v>3765.9164999999994</v>
      </c>
    </row>
    <row r="42" spans="1:45" ht="11.25" customHeight="1" x14ac:dyDescent="0.2">
      <c r="A42" s="4" t="s">
        <v>28</v>
      </c>
      <c r="B42" s="32">
        <f t="shared" si="6"/>
        <v>41794.375842086098</v>
      </c>
      <c r="C42" s="4"/>
      <c r="D42" s="4"/>
      <c r="E42" s="4"/>
      <c r="F42" s="4"/>
      <c r="G42" s="4"/>
      <c r="H42" s="4"/>
      <c r="I42" s="4"/>
      <c r="J42" s="4"/>
      <c r="K42" s="35">
        <v>41794.375842086098</v>
      </c>
      <c r="L42" s="10"/>
      <c r="M42" s="11"/>
      <c r="N42" s="12"/>
      <c r="O42" s="11"/>
      <c r="P42" s="12"/>
      <c r="Q42" s="11"/>
      <c r="R42" s="12"/>
      <c r="S42" s="11"/>
      <c r="T42" s="12"/>
      <c r="U42" s="11"/>
      <c r="V42" s="12"/>
      <c r="W42" s="11"/>
      <c r="X42" s="11"/>
      <c r="Y42" s="11"/>
      <c r="Z42" s="12"/>
      <c r="AA42" s="17"/>
      <c r="AB42" s="12"/>
      <c r="AC42" s="11"/>
      <c r="AD42" s="12"/>
      <c r="AE42" s="11"/>
      <c r="AF42" s="12"/>
      <c r="AG42" s="11"/>
      <c r="AH42" s="12">
        <v>3972</v>
      </c>
      <c r="AI42" s="11">
        <v>15695.612559466197</v>
      </c>
      <c r="AJ42" s="12">
        <v>1607</v>
      </c>
      <c r="AK42" s="11">
        <v>1956.9882690036</v>
      </c>
      <c r="AL42" s="12"/>
      <c r="AM42" s="11"/>
      <c r="AN42" s="12"/>
      <c r="AO42" s="11"/>
      <c r="AP42" s="12">
        <v>26429</v>
      </c>
      <c r="AQ42" s="11">
        <v>26098.763282619901</v>
      </c>
      <c r="AR42" s="12"/>
      <c r="AS42" s="11"/>
    </row>
    <row r="43" spans="1:45" ht="11.25" customHeight="1" x14ac:dyDescent="0.2">
      <c r="A43" s="4" t="s">
        <v>29</v>
      </c>
      <c r="B43" s="32">
        <f t="shared" si="6"/>
        <v>107123.88656353563</v>
      </c>
      <c r="C43" s="4"/>
      <c r="D43" s="4"/>
      <c r="E43" s="4"/>
      <c r="F43" s="4"/>
      <c r="G43" s="4"/>
      <c r="H43" s="4"/>
      <c r="I43" s="4"/>
      <c r="J43" s="4"/>
      <c r="K43" s="35">
        <v>107123.88656353563</v>
      </c>
      <c r="L43" s="10"/>
      <c r="M43" s="11"/>
      <c r="N43" s="12"/>
      <c r="O43" s="11"/>
      <c r="P43" s="12"/>
      <c r="Q43" s="11"/>
      <c r="R43" s="12"/>
      <c r="S43" s="11"/>
      <c r="T43" s="12"/>
      <c r="U43" s="11"/>
      <c r="V43" s="12"/>
      <c r="W43" s="11"/>
      <c r="X43" s="11"/>
      <c r="Y43" s="11"/>
      <c r="Z43" s="12"/>
      <c r="AA43" s="17"/>
      <c r="AB43" s="12">
        <v>392</v>
      </c>
      <c r="AC43" s="11">
        <v>50479.854261232133</v>
      </c>
      <c r="AD43" s="12">
        <v>390</v>
      </c>
      <c r="AE43" s="11">
        <v>22495.235564198905</v>
      </c>
      <c r="AF43" s="12">
        <v>307</v>
      </c>
      <c r="AG43" s="11">
        <v>11174.69</v>
      </c>
      <c r="AH43" s="12">
        <v>1533</v>
      </c>
      <c r="AI43" s="11">
        <v>4561.6964600195997</v>
      </c>
      <c r="AJ43" s="12"/>
      <c r="AK43" s="11"/>
      <c r="AL43" s="12"/>
      <c r="AM43" s="11"/>
      <c r="AN43" s="12"/>
      <c r="AO43" s="11"/>
      <c r="AP43" s="12">
        <v>28687</v>
      </c>
      <c r="AQ43" s="11">
        <v>18412.410278085001</v>
      </c>
      <c r="AR43" s="12"/>
      <c r="AS43" s="11"/>
    </row>
    <row r="44" spans="1:45" ht="11.25" x14ac:dyDescent="0.2">
      <c r="A44" s="6" t="s">
        <v>30</v>
      </c>
      <c r="B44" s="32">
        <f t="shared" si="6"/>
        <v>70409.861292870701</v>
      </c>
      <c r="C44" s="6"/>
      <c r="D44" s="6"/>
      <c r="E44" s="6"/>
      <c r="F44" s="6"/>
      <c r="G44" s="6"/>
      <c r="H44" s="6"/>
      <c r="I44" s="6"/>
      <c r="J44" s="6"/>
      <c r="K44" s="34">
        <v>70409.861292870701</v>
      </c>
      <c r="L44" s="10"/>
      <c r="M44" s="11"/>
      <c r="N44" s="12"/>
      <c r="O44" s="11"/>
      <c r="P44" s="12"/>
      <c r="Q44" s="11"/>
      <c r="R44" s="12"/>
      <c r="S44" s="11"/>
      <c r="T44" s="12"/>
      <c r="U44" s="11"/>
      <c r="V44" s="12"/>
      <c r="W44" s="11"/>
      <c r="X44" s="11"/>
      <c r="Y44" s="11"/>
      <c r="Z44" s="12"/>
      <c r="AA44" s="17"/>
      <c r="AB44" s="12">
        <v>474</v>
      </c>
      <c r="AC44" s="11">
        <v>38637.02277552052</v>
      </c>
      <c r="AD44" s="12">
        <v>323</v>
      </c>
      <c r="AE44" s="11">
        <v>14008.826984686177</v>
      </c>
      <c r="AF44" s="12">
        <v>255</v>
      </c>
      <c r="AG44" s="11">
        <v>10637.689999999999</v>
      </c>
      <c r="AH44" s="12">
        <v>2023</v>
      </c>
      <c r="AI44" s="11">
        <v>6476.1517682640006</v>
      </c>
      <c r="AJ44" s="12"/>
      <c r="AK44" s="11"/>
      <c r="AL44" s="12"/>
      <c r="AM44" s="11"/>
      <c r="AN44" s="12"/>
      <c r="AO44" s="11"/>
      <c r="AP44" s="12">
        <v>2104</v>
      </c>
      <c r="AQ44" s="11">
        <v>650.16976439999996</v>
      </c>
      <c r="AR44" s="12"/>
      <c r="AS44" s="11"/>
    </row>
    <row r="45" spans="1:45" ht="24" customHeight="1" x14ac:dyDescent="0.2">
      <c r="A45" s="4" t="s">
        <v>31</v>
      </c>
      <c r="B45" s="32">
        <f t="shared" si="6"/>
        <v>1653.5177032499992</v>
      </c>
      <c r="C45" s="4"/>
      <c r="D45" s="4"/>
      <c r="E45" s="4"/>
      <c r="F45" s="4"/>
      <c r="G45" s="4"/>
      <c r="H45" s="4"/>
      <c r="I45" s="4"/>
      <c r="J45" s="4"/>
      <c r="K45" s="35">
        <v>1653.5177032499992</v>
      </c>
      <c r="L45" s="10"/>
      <c r="M45" s="11"/>
      <c r="N45" s="12"/>
      <c r="O45" s="11"/>
      <c r="P45" s="12"/>
      <c r="Q45" s="11"/>
      <c r="R45" s="12"/>
      <c r="S45" s="11"/>
      <c r="T45" s="12"/>
      <c r="U45" s="11"/>
      <c r="V45" s="12"/>
      <c r="W45" s="11"/>
      <c r="X45" s="11"/>
      <c r="Y45" s="11"/>
      <c r="Z45" s="12"/>
      <c r="AA45" s="17"/>
      <c r="AB45" s="12"/>
      <c r="AC45" s="11"/>
      <c r="AD45" s="12"/>
      <c r="AE45" s="11"/>
      <c r="AF45" s="12"/>
      <c r="AG45" s="11"/>
      <c r="AH45" s="12"/>
      <c r="AI45" s="11">
        <v>1653.5177032499992</v>
      </c>
      <c r="AJ45" s="12">
        <v>2125</v>
      </c>
      <c r="AK45" s="11">
        <v>1653.5177032499992</v>
      </c>
      <c r="AL45" s="12"/>
      <c r="AM45" s="11"/>
      <c r="AN45" s="12"/>
      <c r="AO45" s="11"/>
      <c r="AP45" s="12"/>
      <c r="AQ45" s="11"/>
      <c r="AR45" s="12"/>
      <c r="AS45" s="11"/>
    </row>
    <row r="46" spans="1:45" ht="11.25" customHeight="1" x14ac:dyDescent="0.2">
      <c r="A46" s="4" t="s">
        <v>32</v>
      </c>
      <c r="B46" s="32">
        <f t="shared" si="6"/>
        <v>3708.7737599999996</v>
      </c>
      <c r="C46" s="4"/>
      <c r="D46" s="4"/>
      <c r="E46" s="4"/>
      <c r="F46" s="4"/>
      <c r="G46" s="4"/>
      <c r="H46" s="4"/>
      <c r="I46" s="4"/>
      <c r="J46" s="4"/>
      <c r="K46" s="35">
        <v>3708.7737599999996</v>
      </c>
      <c r="L46" s="10"/>
      <c r="M46" s="11"/>
      <c r="N46" s="12"/>
      <c r="O46" s="11"/>
      <c r="P46" s="12"/>
      <c r="Q46" s="11"/>
      <c r="R46" s="12"/>
      <c r="S46" s="11"/>
      <c r="T46" s="12"/>
      <c r="U46" s="11"/>
      <c r="V46" s="12"/>
      <c r="W46" s="11"/>
      <c r="X46" s="11"/>
      <c r="Y46" s="11"/>
      <c r="Z46" s="12"/>
      <c r="AA46" s="17"/>
      <c r="AB46" s="12"/>
      <c r="AC46" s="11"/>
      <c r="AD46" s="12"/>
      <c r="AE46" s="11"/>
      <c r="AF46" s="12"/>
      <c r="AG46" s="11"/>
      <c r="AH46" s="12"/>
      <c r="AI46" s="11">
        <v>3708.7737599999996</v>
      </c>
      <c r="AJ46" s="12">
        <v>752</v>
      </c>
      <c r="AK46" s="11">
        <v>3708.7737599999996</v>
      </c>
      <c r="AL46" s="12"/>
      <c r="AM46" s="11"/>
      <c r="AN46" s="12"/>
      <c r="AO46" s="11"/>
      <c r="AP46" s="12"/>
      <c r="AQ46" s="11"/>
      <c r="AR46" s="12"/>
      <c r="AS46" s="11"/>
    </row>
    <row r="47" spans="1:45" ht="11.25" x14ac:dyDescent="0.2">
      <c r="A47" s="7" t="s">
        <v>33</v>
      </c>
      <c r="B47" s="32">
        <f t="shared" si="6"/>
        <v>11511.137347930167</v>
      </c>
      <c r="C47" s="7"/>
      <c r="D47" s="7"/>
      <c r="E47" s="7"/>
      <c r="F47" s="7"/>
      <c r="G47" s="7"/>
      <c r="H47" s="7"/>
      <c r="I47" s="7"/>
      <c r="J47" s="7"/>
      <c r="K47" s="37">
        <v>11511.137347930167</v>
      </c>
      <c r="L47" s="10"/>
      <c r="M47" s="11"/>
      <c r="N47" s="12"/>
      <c r="O47" s="11"/>
      <c r="P47" s="12"/>
      <c r="Q47" s="11"/>
      <c r="R47" s="12"/>
      <c r="S47" s="11"/>
      <c r="T47" s="12">
        <v>65</v>
      </c>
      <c r="U47" s="11">
        <v>5384.2599420365677</v>
      </c>
      <c r="V47" s="12"/>
      <c r="W47" s="11"/>
      <c r="X47" s="11"/>
      <c r="Y47" s="11"/>
      <c r="Z47" s="12"/>
      <c r="AA47" s="17"/>
      <c r="AB47" s="12"/>
      <c r="AC47" s="11"/>
      <c r="AD47" s="12"/>
      <c r="AE47" s="11"/>
      <c r="AF47" s="12"/>
      <c r="AG47" s="11"/>
      <c r="AH47" s="12">
        <v>2038</v>
      </c>
      <c r="AI47" s="11">
        <v>6126.8774058935996</v>
      </c>
      <c r="AJ47" s="12">
        <v>325</v>
      </c>
      <c r="AK47" s="11">
        <v>344.02491396000005</v>
      </c>
      <c r="AL47" s="12"/>
      <c r="AM47" s="11"/>
      <c r="AN47" s="12"/>
      <c r="AO47" s="11"/>
      <c r="AP47" s="12"/>
      <c r="AQ47" s="11"/>
      <c r="AR47" s="12"/>
      <c r="AS47" s="11"/>
    </row>
    <row r="48" spans="1:45" ht="11.25" x14ac:dyDescent="0.2">
      <c r="A48" s="3" t="s">
        <v>34</v>
      </c>
      <c r="B48" s="32">
        <f t="shared" si="6"/>
        <v>0</v>
      </c>
      <c r="C48" s="3"/>
      <c r="D48" s="3"/>
      <c r="E48" s="3"/>
      <c r="F48" s="3"/>
      <c r="G48" s="3"/>
      <c r="H48" s="3"/>
      <c r="I48" s="3"/>
      <c r="J48" s="3"/>
      <c r="K48" s="34">
        <v>0</v>
      </c>
      <c r="L48" s="10"/>
      <c r="M48" s="11"/>
      <c r="N48" s="12"/>
      <c r="O48" s="11"/>
      <c r="P48" s="12"/>
      <c r="Q48" s="11"/>
      <c r="R48" s="12"/>
      <c r="S48" s="11"/>
      <c r="T48" s="12"/>
      <c r="U48" s="11"/>
      <c r="V48" s="12"/>
      <c r="W48" s="11"/>
      <c r="X48" s="11"/>
      <c r="Y48" s="11"/>
      <c r="Z48" s="12"/>
      <c r="AA48" s="17"/>
      <c r="AB48" s="12"/>
      <c r="AC48" s="11"/>
      <c r="AD48" s="12"/>
      <c r="AE48" s="11"/>
      <c r="AF48" s="12"/>
      <c r="AG48" s="11"/>
      <c r="AH48" s="12"/>
      <c r="AI48" s="11"/>
      <c r="AJ48" s="12"/>
      <c r="AK48" s="11"/>
      <c r="AL48" s="12"/>
      <c r="AM48" s="11"/>
      <c r="AN48" s="12"/>
      <c r="AO48" s="11"/>
      <c r="AP48" s="12"/>
      <c r="AQ48" s="11"/>
      <c r="AR48" s="12"/>
      <c r="AS48" s="11"/>
    </row>
    <row r="49" spans="1:45" ht="11.25" x14ac:dyDescent="0.2">
      <c r="A49" s="3" t="s">
        <v>35</v>
      </c>
      <c r="B49" s="32">
        <f t="shared" si="6"/>
        <v>3856.3041875601002</v>
      </c>
      <c r="C49" s="3"/>
      <c r="D49" s="3"/>
      <c r="E49" s="3"/>
      <c r="F49" s="3"/>
      <c r="G49" s="3"/>
      <c r="H49" s="3"/>
      <c r="I49" s="3"/>
      <c r="J49" s="3"/>
      <c r="K49" s="34">
        <v>3856.3041875601002</v>
      </c>
      <c r="L49" s="10"/>
      <c r="M49" s="11"/>
      <c r="N49" s="12"/>
      <c r="O49" s="11"/>
      <c r="P49" s="12"/>
      <c r="Q49" s="11"/>
      <c r="R49" s="12"/>
      <c r="S49" s="11"/>
      <c r="T49" s="12"/>
      <c r="U49" s="11"/>
      <c r="V49" s="12"/>
      <c r="W49" s="11"/>
      <c r="X49" s="11"/>
      <c r="Y49" s="11"/>
      <c r="Z49" s="12"/>
      <c r="AA49" s="17"/>
      <c r="AB49" s="12"/>
      <c r="AC49" s="11"/>
      <c r="AD49" s="12"/>
      <c r="AE49" s="11"/>
      <c r="AF49" s="12"/>
      <c r="AG49" s="11"/>
      <c r="AH49" s="12">
        <v>1141</v>
      </c>
      <c r="AI49" s="11">
        <v>3710.8546454661</v>
      </c>
      <c r="AJ49" s="12"/>
      <c r="AK49" s="11"/>
      <c r="AL49" s="12"/>
      <c r="AM49" s="11"/>
      <c r="AN49" s="12"/>
      <c r="AO49" s="11"/>
      <c r="AP49" s="12">
        <v>467</v>
      </c>
      <c r="AQ49" s="11">
        <v>145.44954209399998</v>
      </c>
      <c r="AR49" s="12"/>
      <c r="AS49" s="11"/>
    </row>
    <row r="50" spans="1:45" ht="11.25" x14ac:dyDescent="0.2">
      <c r="A50" s="3" t="s">
        <v>47</v>
      </c>
      <c r="B50" s="32">
        <f t="shared" si="6"/>
        <v>20185.178402424095</v>
      </c>
      <c r="C50" s="3"/>
      <c r="D50" s="3"/>
      <c r="E50" s="3"/>
      <c r="F50" s="3"/>
      <c r="G50" s="3"/>
      <c r="H50" s="3"/>
      <c r="I50" s="3"/>
      <c r="J50" s="3"/>
      <c r="K50" s="34">
        <v>20185.178402424095</v>
      </c>
      <c r="L50" s="10"/>
      <c r="M50" s="11"/>
      <c r="N50" s="12"/>
      <c r="O50" s="11"/>
      <c r="P50" s="12"/>
      <c r="Q50" s="11"/>
      <c r="R50" s="12"/>
      <c r="S50" s="11"/>
      <c r="T50" s="12">
        <v>85</v>
      </c>
      <c r="U50" s="11">
        <v>16727.109865908096</v>
      </c>
      <c r="V50" s="12"/>
      <c r="W50" s="11"/>
      <c r="X50" s="10">
        <v>85</v>
      </c>
      <c r="Y50" s="11">
        <v>16727.109865908096</v>
      </c>
      <c r="Z50" s="12"/>
      <c r="AA50" s="17"/>
      <c r="AB50" s="12"/>
      <c r="AC50" s="11"/>
      <c r="AD50" s="12"/>
      <c r="AE50" s="11"/>
      <c r="AF50" s="12"/>
      <c r="AG50" s="11"/>
      <c r="AH50" s="12">
        <v>980</v>
      </c>
      <c r="AI50" s="11">
        <v>3264.1893683459998</v>
      </c>
      <c r="AJ50" s="12"/>
      <c r="AK50" s="11"/>
      <c r="AL50" s="12"/>
      <c r="AM50" s="11"/>
      <c r="AN50" s="12"/>
      <c r="AO50" s="11"/>
      <c r="AP50" s="12">
        <v>625</v>
      </c>
      <c r="AQ50" s="11">
        <v>193.87916816999999</v>
      </c>
      <c r="AR50" s="12"/>
      <c r="AS50" s="11"/>
    </row>
    <row r="51" spans="1:45" ht="11.25" x14ac:dyDescent="0.2">
      <c r="A51" s="7" t="s">
        <v>36</v>
      </c>
      <c r="B51" s="32">
        <f t="shared" si="6"/>
        <v>29021.781330000002</v>
      </c>
      <c r="C51" s="7"/>
      <c r="D51" s="7"/>
      <c r="E51" s="7"/>
      <c r="F51" s="7"/>
      <c r="G51" s="7"/>
      <c r="H51" s="7"/>
      <c r="I51" s="7"/>
      <c r="J51" s="7"/>
      <c r="K51" s="37">
        <v>29021.781330000002</v>
      </c>
      <c r="L51" s="10"/>
      <c r="M51" s="11"/>
      <c r="N51" s="12"/>
      <c r="O51" s="11"/>
      <c r="P51" s="12"/>
      <c r="Q51" s="11"/>
      <c r="R51" s="12"/>
      <c r="S51" s="11"/>
      <c r="T51" s="12"/>
      <c r="U51" s="11"/>
      <c r="V51" s="12"/>
      <c r="W51" s="11"/>
      <c r="X51" s="10"/>
      <c r="Y51" s="11"/>
      <c r="Z51" s="12"/>
      <c r="AA51" s="17"/>
      <c r="AB51" s="12"/>
      <c r="AC51" s="11"/>
      <c r="AD51" s="12"/>
      <c r="AE51" s="11"/>
      <c r="AF51" s="12"/>
      <c r="AG51" s="11"/>
      <c r="AH51" s="12"/>
      <c r="AI51" s="11">
        <v>29021.781330000002</v>
      </c>
      <c r="AJ51" s="12">
        <v>4193</v>
      </c>
      <c r="AK51" s="11">
        <v>29021.781330000002</v>
      </c>
      <c r="AL51" s="12"/>
      <c r="AM51" s="11"/>
      <c r="AN51" s="12"/>
      <c r="AO51" s="11"/>
      <c r="AP51" s="12"/>
      <c r="AQ51" s="11"/>
      <c r="AR51" s="12"/>
      <c r="AS51" s="11"/>
    </row>
    <row r="52" spans="1:45" ht="11.25" x14ac:dyDescent="0.2">
      <c r="A52" s="7" t="s">
        <v>37</v>
      </c>
      <c r="B52" s="32">
        <f t="shared" si="6"/>
        <v>4736.9191487317257</v>
      </c>
      <c r="C52" s="7"/>
      <c r="D52" s="7"/>
      <c r="E52" s="7"/>
      <c r="F52" s="7"/>
      <c r="G52" s="7"/>
      <c r="H52" s="7"/>
      <c r="I52" s="7"/>
      <c r="J52" s="7"/>
      <c r="K52" s="37">
        <v>4736.9191487317257</v>
      </c>
      <c r="L52" s="10"/>
      <c r="M52" s="11"/>
      <c r="N52" s="12"/>
      <c r="O52" s="11"/>
      <c r="P52" s="12"/>
      <c r="Q52" s="11"/>
      <c r="R52" s="12"/>
      <c r="S52" s="11"/>
      <c r="T52" s="12">
        <v>96</v>
      </c>
      <c r="U52" s="11">
        <v>2753.4719318044258</v>
      </c>
      <c r="V52" s="12"/>
      <c r="W52" s="11"/>
      <c r="X52" s="10"/>
      <c r="Y52" s="11"/>
      <c r="Z52" s="12"/>
      <c r="AA52" s="17"/>
      <c r="AB52" s="12"/>
      <c r="AC52" s="11"/>
      <c r="AD52" s="12"/>
      <c r="AE52" s="11"/>
      <c r="AF52" s="12"/>
      <c r="AG52" s="11"/>
      <c r="AH52" s="12">
        <v>707</v>
      </c>
      <c r="AI52" s="11">
        <v>1854.0029327972998</v>
      </c>
      <c r="AJ52" s="12"/>
      <c r="AK52" s="11"/>
      <c r="AL52" s="12"/>
      <c r="AM52" s="11"/>
      <c r="AN52" s="12"/>
      <c r="AO52" s="11"/>
      <c r="AP52" s="12">
        <v>459</v>
      </c>
      <c r="AQ52" s="11">
        <v>129.44428412999997</v>
      </c>
      <c r="AR52" s="12"/>
      <c r="AS52" s="11"/>
    </row>
    <row r="53" spans="1:45" ht="11.25" x14ac:dyDescent="0.2">
      <c r="A53" s="3" t="s">
        <v>38</v>
      </c>
      <c r="B53" s="32">
        <f t="shared" si="6"/>
        <v>1392.1742250515997</v>
      </c>
      <c r="C53" s="3"/>
      <c r="D53" s="3"/>
      <c r="E53" s="3"/>
      <c r="F53" s="3"/>
      <c r="G53" s="3"/>
      <c r="H53" s="3"/>
      <c r="I53" s="3"/>
      <c r="J53" s="3"/>
      <c r="K53" s="34">
        <v>1392.1742250515997</v>
      </c>
      <c r="L53" s="10"/>
      <c r="M53" s="11"/>
      <c r="N53" s="12"/>
      <c r="O53" s="11"/>
      <c r="P53" s="12"/>
      <c r="Q53" s="11"/>
      <c r="R53" s="12"/>
      <c r="S53" s="11"/>
      <c r="T53" s="12"/>
      <c r="U53" s="11"/>
      <c r="V53" s="12"/>
      <c r="W53" s="11"/>
      <c r="X53" s="10"/>
      <c r="Y53" s="11"/>
      <c r="Z53" s="12"/>
      <c r="AA53" s="17"/>
      <c r="AB53" s="12"/>
      <c r="AC53" s="11"/>
      <c r="AD53" s="12"/>
      <c r="AE53" s="11"/>
      <c r="AF53" s="12"/>
      <c r="AG53" s="11"/>
      <c r="AH53" s="12">
        <v>439</v>
      </c>
      <c r="AI53" s="11">
        <v>1392.1742250515997</v>
      </c>
      <c r="AJ53" s="12"/>
      <c r="AK53" s="11"/>
      <c r="AL53" s="12"/>
      <c r="AM53" s="11"/>
      <c r="AN53" s="12"/>
      <c r="AO53" s="11"/>
      <c r="AP53" s="12"/>
      <c r="AQ53" s="11"/>
      <c r="AR53" s="12"/>
      <c r="AS53" s="11"/>
    </row>
    <row r="54" spans="1:45" ht="11.25" x14ac:dyDescent="0.2">
      <c r="A54" s="3" t="s">
        <v>39</v>
      </c>
      <c r="B54" s="32">
        <f t="shared" si="6"/>
        <v>138501.76241723169</v>
      </c>
      <c r="C54" s="3"/>
      <c r="D54" s="3"/>
      <c r="E54" s="3"/>
      <c r="F54" s="3"/>
      <c r="G54" s="3"/>
      <c r="H54" s="3"/>
      <c r="I54" s="3"/>
      <c r="J54" s="3"/>
      <c r="K54" s="34">
        <v>138501.76241723169</v>
      </c>
      <c r="L54" s="10"/>
      <c r="M54" s="11"/>
      <c r="N54" s="12">
        <v>50</v>
      </c>
      <c r="O54" s="11">
        <v>4546.412327895453</v>
      </c>
      <c r="P54" s="12"/>
      <c r="Q54" s="11"/>
      <c r="R54" s="12"/>
      <c r="S54" s="11"/>
      <c r="T54" s="12">
        <v>17</v>
      </c>
      <c r="U54" s="11">
        <v>133832.09242389622</v>
      </c>
      <c r="V54" s="12"/>
      <c r="W54" s="11"/>
      <c r="X54" s="10"/>
      <c r="Y54" s="11"/>
      <c r="Z54" s="12"/>
      <c r="AA54" s="17"/>
      <c r="AB54" s="12"/>
      <c r="AC54" s="11"/>
      <c r="AD54" s="12"/>
      <c r="AE54" s="11"/>
      <c r="AF54" s="12"/>
      <c r="AG54" s="11"/>
      <c r="AH54" s="12"/>
      <c r="AI54" s="11"/>
      <c r="AJ54" s="12"/>
      <c r="AK54" s="11"/>
      <c r="AL54" s="12"/>
      <c r="AM54" s="11"/>
      <c r="AN54" s="12"/>
      <c r="AO54" s="11"/>
      <c r="AP54" s="12">
        <v>504</v>
      </c>
      <c r="AQ54" s="11">
        <v>123.25766543999998</v>
      </c>
      <c r="AR54" s="12"/>
      <c r="AS54" s="11"/>
    </row>
    <row r="55" spans="1:45" ht="22.5" x14ac:dyDescent="0.2">
      <c r="A55" s="8" t="s">
        <v>40</v>
      </c>
      <c r="B55" s="32">
        <f t="shared" si="6"/>
        <v>507.01373508784684</v>
      </c>
      <c r="C55" s="8"/>
      <c r="D55" s="8"/>
      <c r="E55" s="8"/>
      <c r="F55" s="8"/>
      <c r="G55" s="8"/>
      <c r="H55" s="8"/>
      <c r="I55" s="8"/>
      <c r="J55" s="8"/>
      <c r="K55" s="38">
        <v>507.01373508784684</v>
      </c>
      <c r="L55" s="10"/>
      <c r="M55" s="11"/>
      <c r="N55" s="12">
        <v>4</v>
      </c>
      <c r="O55" s="11">
        <v>507.01373508784684</v>
      </c>
      <c r="P55" s="12"/>
      <c r="Q55" s="11"/>
      <c r="R55" s="12"/>
      <c r="S55" s="11"/>
      <c r="T55" s="12"/>
      <c r="U55" s="11"/>
      <c r="V55" s="12"/>
      <c r="W55" s="11"/>
      <c r="X55" s="10"/>
      <c r="Y55" s="11"/>
      <c r="Z55" s="12"/>
      <c r="AA55" s="17"/>
      <c r="AB55" s="12"/>
      <c r="AC55" s="11"/>
      <c r="AD55" s="12"/>
      <c r="AE55" s="11"/>
      <c r="AF55" s="12"/>
      <c r="AG55" s="11"/>
      <c r="AH55" s="12"/>
      <c r="AI55" s="11"/>
      <c r="AJ55" s="12"/>
      <c r="AK55" s="11"/>
      <c r="AL55" s="12"/>
      <c r="AM55" s="11"/>
      <c r="AN55" s="12"/>
      <c r="AO55" s="11"/>
      <c r="AP55" s="12"/>
      <c r="AQ55" s="11"/>
      <c r="AR55" s="12"/>
      <c r="AS55" s="11"/>
    </row>
    <row r="56" spans="1:45" ht="11.25" x14ac:dyDescent="0.2">
      <c r="A56" s="7" t="s">
        <v>41</v>
      </c>
      <c r="B56" s="32">
        <f t="shared" si="6"/>
        <v>1183.1881710047999</v>
      </c>
      <c r="C56" s="7"/>
      <c r="D56" s="7"/>
      <c r="E56" s="7"/>
      <c r="F56" s="7"/>
      <c r="G56" s="7"/>
      <c r="H56" s="7"/>
      <c r="I56" s="7"/>
      <c r="J56" s="7"/>
      <c r="K56" s="37">
        <v>1183.1881710047999</v>
      </c>
      <c r="L56" s="10"/>
      <c r="M56" s="11"/>
      <c r="N56" s="12"/>
      <c r="O56" s="11"/>
      <c r="P56" s="12"/>
      <c r="Q56" s="11"/>
      <c r="R56" s="12"/>
      <c r="S56" s="11"/>
      <c r="T56" s="12"/>
      <c r="U56" s="11"/>
      <c r="V56" s="12"/>
      <c r="W56" s="11"/>
      <c r="X56" s="10"/>
      <c r="Y56" s="11"/>
      <c r="Z56" s="12"/>
      <c r="AA56" s="17"/>
      <c r="AB56" s="12"/>
      <c r="AC56" s="11"/>
      <c r="AD56" s="12"/>
      <c r="AE56" s="11"/>
      <c r="AF56" s="12"/>
      <c r="AG56" s="11"/>
      <c r="AH56" s="12">
        <v>309</v>
      </c>
      <c r="AI56" s="11">
        <v>1063.6977526848</v>
      </c>
      <c r="AJ56" s="12"/>
      <c r="AK56" s="11"/>
      <c r="AL56" s="12"/>
      <c r="AM56" s="11"/>
      <c r="AN56" s="12"/>
      <c r="AO56" s="11"/>
      <c r="AP56" s="12">
        <v>331</v>
      </c>
      <c r="AQ56" s="11">
        <v>119.49041831999999</v>
      </c>
      <c r="AR56" s="12"/>
      <c r="AS56" s="11"/>
    </row>
    <row r="57" spans="1:45" ht="11.25" customHeight="1" x14ac:dyDescent="0.2">
      <c r="A57" s="8" t="s">
        <v>42</v>
      </c>
      <c r="B57" s="32">
        <f t="shared" si="6"/>
        <v>2753.8059754432061</v>
      </c>
      <c r="C57" s="8"/>
      <c r="D57" s="8"/>
      <c r="E57" s="8"/>
      <c r="F57" s="8"/>
      <c r="G57" s="8"/>
      <c r="H57" s="8"/>
      <c r="I57" s="8"/>
      <c r="J57" s="8"/>
      <c r="K57" s="38">
        <v>2753.8059754432061</v>
      </c>
      <c r="L57" s="10"/>
      <c r="M57" s="11"/>
      <c r="N57" s="12"/>
      <c r="O57" s="11"/>
      <c r="P57" s="12"/>
      <c r="Q57" s="11"/>
      <c r="R57" s="12"/>
      <c r="S57" s="11"/>
      <c r="T57" s="12">
        <v>15</v>
      </c>
      <c r="U57" s="11">
        <v>2753.8059754432061</v>
      </c>
      <c r="V57" s="12"/>
      <c r="W57" s="11"/>
      <c r="X57" s="10">
        <v>15</v>
      </c>
      <c r="Y57" s="11">
        <v>2753.8059754432061</v>
      </c>
      <c r="Z57" s="12"/>
      <c r="AA57" s="17"/>
      <c r="AB57" s="12"/>
      <c r="AC57" s="11"/>
      <c r="AD57" s="12"/>
      <c r="AE57" s="11"/>
      <c r="AF57" s="12"/>
      <c r="AG57" s="11"/>
      <c r="AH57" s="12"/>
      <c r="AI57" s="11"/>
      <c r="AJ57" s="12"/>
      <c r="AK57" s="11"/>
      <c r="AL57" s="12"/>
      <c r="AM57" s="11"/>
      <c r="AN57" s="12"/>
      <c r="AO57" s="11"/>
      <c r="AP57" s="12"/>
      <c r="AQ57" s="11"/>
      <c r="AR57" s="12"/>
      <c r="AS57" s="11"/>
    </row>
  </sheetData>
  <mergeCells count="40">
    <mergeCell ref="T9:U10"/>
    <mergeCell ref="V9:AA9"/>
    <mergeCell ref="T8:AA8"/>
    <mergeCell ref="N9:O10"/>
    <mergeCell ref="P10:Q10"/>
    <mergeCell ref="R10:S10"/>
    <mergeCell ref="P9:S9"/>
    <mergeCell ref="N8:S8"/>
    <mergeCell ref="AR9:AS10"/>
    <mergeCell ref="AH8:AS8"/>
    <mergeCell ref="K7:K10"/>
    <mergeCell ref="L7:AS7"/>
    <mergeCell ref="AB10:AC10"/>
    <mergeCell ref="AD10:AE10"/>
    <mergeCell ref="AF10:AG10"/>
    <mergeCell ref="AB9:AG9"/>
    <mergeCell ref="AB8:AG8"/>
    <mergeCell ref="AH9:AK9"/>
    <mergeCell ref="AH10:AI10"/>
    <mergeCell ref="AJ10:AK10"/>
    <mergeCell ref="L9:M10"/>
    <mergeCell ref="L8:M8"/>
    <mergeCell ref="V10:W10"/>
    <mergeCell ref="Z10:AA10"/>
    <mergeCell ref="A4:AS4"/>
    <mergeCell ref="X10:Y10"/>
    <mergeCell ref="D7:E7"/>
    <mergeCell ref="D8:D10"/>
    <mergeCell ref="E8:E10"/>
    <mergeCell ref="B6:B10"/>
    <mergeCell ref="C6:AS6"/>
    <mergeCell ref="A6:A11"/>
    <mergeCell ref="G7:J7"/>
    <mergeCell ref="G8:H10"/>
    <mergeCell ref="I8:J10"/>
    <mergeCell ref="F7:F10"/>
    <mergeCell ref="C7:C10"/>
    <mergeCell ref="AL9:AM10"/>
    <mergeCell ref="AP9:AQ10"/>
    <mergeCell ref="AN9:AO10"/>
  </mergeCells>
  <pageMargins left="0.31496062992125984" right="0.11811023622047245" top="0.35433070866141736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Онермаа Монгуш</cp:lastModifiedBy>
  <cp:lastPrinted>2025-01-05T07:33:32Z</cp:lastPrinted>
  <dcterms:created xsi:type="dcterms:W3CDTF">2015-06-05T18:19:34Z</dcterms:created>
  <dcterms:modified xsi:type="dcterms:W3CDTF">2025-01-05T07:34:22Z</dcterms:modified>
</cp:coreProperties>
</file>