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5835" yWindow="180" windowWidth="14745" windowHeight="11160"/>
  </bookViews>
  <sheets>
    <sheet name="на 05.04.24" sheetId="2" r:id="rId1"/>
    <sheet name="Лист1" sheetId="3" r:id="rId2"/>
  </sheets>
  <definedNames>
    <definedName name="_xlnm.Print_Area" localSheetId="0">'на 05.04.24'!$A$1:$P$432</definedName>
  </definedNames>
  <calcPr calcId="144525"/>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414" i="2" l="1"/>
  <c r="J413" i="2"/>
  <c r="J415" i="2"/>
  <c r="J416" i="2"/>
  <c r="J220" i="2" l="1"/>
  <c r="Q412" i="2" l="1"/>
  <c r="Q372" i="2"/>
  <c r="Q349" i="2"/>
  <c r="Q351" i="2"/>
  <c r="J409" i="2" l="1"/>
  <c r="Q409" i="2" s="1"/>
  <c r="J417" i="2"/>
  <c r="I286" i="2" l="1"/>
  <c r="I188" i="2"/>
  <c r="J424" i="2" l="1"/>
  <c r="J426" i="2"/>
  <c r="J427" i="2"/>
  <c r="J420" i="2"/>
  <c r="J418" i="2" s="1"/>
  <c r="J411" i="2"/>
  <c r="Q411" i="2" s="1"/>
  <c r="J412" i="2"/>
  <c r="J390" i="2"/>
  <c r="J388" i="2" s="1"/>
  <c r="J385" i="2"/>
  <c r="J383" i="2" s="1"/>
  <c r="J375" i="2"/>
  <c r="J373" i="2" s="1"/>
  <c r="J369" i="2"/>
  <c r="Q369" i="2" s="1"/>
  <c r="J371" i="2"/>
  <c r="Q371" i="2" s="1"/>
  <c r="J372" i="2"/>
  <c r="J365" i="2"/>
  <c r="J363" i="2" s="1"/>
  <c r="J360" i="2"/>
  <c r="J358" i="2" s="1"/>
  <c r="J355" i="2"/>
  <c r="J353" i="2" s="1"/>
  <c r="J349" i="2"/>
  <c r="J351" i="2"/>
  <c r="J352" i="2"/>
  <c r="Q352" i="2" s="1"/>
  <c r="J345" i="2"/>
  <c r="J343" i="2" s="1"/>
  <c r="J339" i="2"/>
  <c r="J341" i="2"/>
  <c r="J342" i="2"/>
  <c r="J335" i="2"/>
  <c r="J333" i="2" s="1"/>
  <c r="J329" i="2"/>
  <c r="J331" i="2"/>
  <c r="J332" i="2"/>
  <c r="J330" i="2" s="1"/>
  <c r="J328" i="2" s="1"/>
  <c r="J319" i="2"/>
  <c r="J321" i="2"/>
  <c r="J320" i="2" s="1"/>
  <c r="J322" i="2"/>
  <c r="J315" i="2"/>
  <c r="J313" i="2" s="1"/>
  <c r="J309" i="2"/>
  <c r="J311" i="2"/>
  <c r="J312" i="2"/>
  <c r="J310" i="2" s="1"/>
  <c r="J308" i="2" s="1"/>
  <c r="J284" i="2"/>
  <c r="J286" i="2"/>
  <c r="J287" i="2"/>
  <c r="J280" i="2"/>
  <c r="J278" i="2" s="1"/>
  <c r="J274" i="2"/>
  <c r="J276" i="2"/>
  <c r="J275" i="2" s="1"/>
  <c r="J277" i="2"/>
  <c r="J270" i="2"/>
  <c r="J268" i="2" s="1"/>
  <c r="J267" i="2"/>
  <c r="J266" i="2"/>
  <c r="J264" i="2"/>
  <c r="J260" i="2"/>
  <c r="J258" i="2" s="1"/>
  <c r="J250" i="2"/>
  <c r="J248" i="2" s="1"/>
  <c r="J225" i="2"/>
  <c r="J223" i="2" s="1"/>
  <c r="J218" i="2"/>
  <c r="J215" i="2"/>
  <c r="J213" i="2" s="1"/>
  <c r="J210" i="2"/>
  <c r="J208" i="2" s="1"/>
  <c r="J200" i="2"/>
  <c r="J198" i="2" s="1"/>
  <c r="J175" i="2"/>
  <c r="J173" i="2" s="1"/>
  <c r="J285" i="2" l="1"/>
  <c r="J283" i="2" s="1"/>
  <c r="J340" i="2"/>
  <c r="J410" i="2"/>
  <c r="J425" i="2"/>
  <c r="J423" i="2" s="1"/>
  <c r="Q423" i="2" s="1"/>
  <c r="J370" i="2"/>
  <c r="J350" i="2"/>
  <c r="J338" i="2"/>
  <c r="J318" i="2"/>
  <c r="J273" i="2"/>
  <c r="J265" i="2"/>
  <c r="J263" i="2" s="1"/>
  <c r="J180" i="2"/>
  <c r="J178" i="2" s="1"/>
  <c r="J165" i="2"/>
  <c r="J163" i="2" s="1"/>
  <c r="J160" i="2"/>
  <c r="J158" i="2" s="1"/>
  <c r="J155" i="2"/>
  <c r="J153" i="2" s="1"/>
  <c r="J150" i="2"/>
  <c r="J148" i="2" s="1"/>
  <c r="J145" i="2"/>
  <c r="J143" i="2" s="1"/>
  <c r="J140" i="2"/>
  <c r="J138" i="2" s="1"/>
  <c r="J135" i="2"/>
  <c r="J133" i="2" s="1"/>
  <c r="J130" i="2"/>
  <c r="J128" i="2" s="1"/>
  <c r="J125" i="2"/>
  <c r="J123" i="2" s="1"/>
  <c r="J120" i="2"/>
  <c r="J118" i="2" s="1"/>
  <c r="J115" i="2"/>
  <c r="J113" i="2" s="1"/>
  <c r="J110" i="2"/>
  <c r="J108" i="2" s="1"/>
  <c r="J100" i="2"/>
  <c r="J98" i="2" s="1"/>
  <c r="J85" i="2"/>
  <c r="J83" i="2" s="1"/>
  <c r="J95" i="2"/>
  <c r="J93" i="2" s="1"/>
  <c r="J90" i="2"/>
  <c r="J88" i="2" s="1"/>
  <c r="J80" i="2"/>
  <c r="J78" i="2" s="1"/>
  <c r="J75" i="2"/>
  <c r="J73" i="2" s="1"/>
  <c r="J70" i="2"/>
  <c r="J68" i="2" s="1"/>
  <c r="J65" i="2"/>
  <c r="J63" i="2" s="1"/>
  <c r="J60" i="2"/>
  <c r="J58" i="2" s="1"/>
  <c r="J55" i="2"/>
  <c r="J53" i="2" s="1"/>
  <c r="J50" i="2"/>
  <c r="J48" i="2" s="1"/>
  <c r="J45" i="2"/>
  <c r="J43" i="2" s="1"/>
  <c r="J40" i="2"/>
  <c r="J38" i="2" s="1"/>
  <c r="J35" i="2"/>
  <c r="J33" i="2" s="1"/>
  <c r="J30" i="2"/>
  <c r="J28" i="2" s="1"/>
  <c r="J25" i="2"/>
  <c r="J23" i="2" s="1"/>
  <c r="J20" i="2"/>
  <c r="J18" i="2" s="1"/>
  <c r="J408" i="2" l="1"/>
  <c r="Q408" i="2" s="1"/>
  <c r="Q410" i="2"/>
  <c r="J368" i="2"/>
  <c r="Q368" i="2" s="1"/>
  <c r="Q370" i="2"/>
  <c r="J348" i="2"/>
  <c r="Q348" i="2" s="1"/>
  <c r="Q350" i="2"/>
  <c r="J256" i="2"/>
  <c r="J254" i="2"/>
  <c r="J239" i="2"/>
  <c r="J241" i="2"/>
  <c r="J229" i="2"/>
  <c r="J231" i="2"/>
  <c r="J16" i="2" s="1"/>
  <c r="J11" i="2" l="1"/>
  <c r="Q11" i="2" s="1"/>
  <c r="Q16" i="2"/>
  <c r="J14" i="2"/>
  <c r="J105" i="2"/>
  <c r="J103" i="2" s="1"/>
  <c r="J9" i="2" l="1"/>
  <c r="Q9" i="2" s="1"/>
  <c r="Q14" i="2"/>
  <c r="I351" i="2"/>
  <c r="I352" i="2"/>
  <c r="I349" i="2"/>
  <c r="I365" i="2"/>
  <c r="I363" i="2" s="1"/>
  <c r="I360" i="2"/>
  <c r="I358" i="2" s="1"/>
  <c r="I355" i="2"/>
  <c r="I353" i="2" s="1"/>
  <c r="I371" i="2"/>
  <c r="I372" i="2"/>
  <c r="I369" i="2"/>
  <c r="I375" i="2"/>
  <c r="I373" i="2"/>
  <c r="J380" i="2"/>
  <c r="I380" i="2"/>
  <c r="J378" i="2"/>
  <c r="I378" i="2"/>
  <c r="I385" i="2"/>
  <c r="I383" i="2"/>
  <c r="I390" i="2"/>
  <c r="I388" i="2"/>
  <c r="J395" i="2"/>
  <c r="J393" i="2" s="1"/>
  <c r="J400" i="2"/>
  <c r="J398" i="2" s="1"/>
  <c r="I400" i="2"/>
  <c r="I398" i="2"/>
  <c r="J405" i="2"/>
  <c r="J403" i="2" s="1"/>
  <c r="I405" i="2"/>
  <c r="I403" i="2" s="1"/>
  <c r="I416" i="2"/>
  <c r="I414" i="2"/>
  <c r="I420" i="2"/>
  <c r="I418" i="2" s="1"/>
  <c r="J430" i="2"/>
  <c r="J428" i="2" s="1"/>
  <c r="I430" i="2"/>
  <c r="I428" i="2" s="1"/>
  <c r="I426" i="2"/>
  <c r="I280" i="2"/>
  <c r="I278" i="2" s="1"/>
  <c r="I277" i="2"/>
  <c r="I276" i="2"/>
  <c r="I275" i="2"/>
  <c r="I274" i="2"/>
  <c r="I273" i="2"/>
  <c r="I229" i="2"/>
  <c r="J235" i="2"/>
  <c r="J233" i="2" s="1"/>
  <c r="I235" i="2"/>
  <c r="I233" i="2" s="1"/>
  <c r="I370" i="2" l="1"/>
  <c r="I368" i="2" s="1"/>
  <c r="I350" i="2"/>
  <c r="I348" i="2" s="1"/>
  <c r="I260" i="2"/>
  <c r="I258" i="2"/>
  <c r="I100" i="2" l="1"/>
  <c r="I98" i="2" s="1"/>
  <c r="I105" i="2"/>
  <c r="I103" i="2" s="1"/>
  <c r="I110" i="2"/>
  <c r="I108" i="2" s="1"/>
  <c r="I115" i="2"/>
  <c r="I113" i="2" s="1"/>
  <c r="I120" i="2"/>
  <c r="I118" i="2" s="1"/>
  <c r="I125" i="2"/>
  <c r="I123" i="2" s="1"/>
  <c r="I135" i="2"/>
  <c r="I133" i="2" s="1"/>
  <c r="I130" i="2"/>
  <c r="I128" i="2" s="1"/>
  <c r="J170" i="2" l="1"/>
  <c r="J168" i="2" s="1"/>
  <c r="J185" i="2"/>
  <c r="J183" i="2" s="1"/>
  <c r="J190" i="2"/>
  <c r="J188" i="2" s="1"/>
  <c r="J195" i="2"/>
  <c r="J193" i="2" s="1"/>
  <c r="J205" i="2"/>
  <c r="J203" i="2" s="1"/>
  <c r="J232" i="2"/>
  <c r="J17" i="2" s="1"/>
  <c r="Q17" i="2" s="1"/>
  <c r="J242" i="2"/>
  <c r="J245" i="2"/>
  <c r="J243" i="2" s="1"/>
  <c r="J257" i="2"/>
  <c r="J255" i="2" s="1"/>
  <c r="J253" i="2" s="1"/>
  <c r="J290" i="2"/>
  <c r="J288" i="2" s="1"/>
  <c r="J295" i="2"/>
  <c r="J293" i="2" s="1"/>
  <c r="J300" i="2"/>
  <c r="J298" i="2" s="1"/>
  <c r="J305" i="2"/>
  <c r="J303" i="2" s="1"/>
  <c r="J325" i="2"/>
  <c r="J323" i="2" s="1"/>
  <c r="I427" i="2"/>
  <c r="I425" i="2" s="1"/>
  <c r="I424" i="2"/>
  <c r="I423" i="2" s="1"/>
  <c r="I417" i="2"/>
  <c r="I411" i="2"/>
  <c r="I409" i="2"/>
  <c r="I395" i="2"/>
  <c r="I393" i="2" s="1"/>
  <c r="I345" i="2"/>
  <c r="I343" i="2" s="1"/>
  <c r="I342" i="2"/>
  <c r="I341" i="2"/>
  <c r="I339" i="2"/>
  <c r="I335" i="2"/>
  <c r="I333" i="2" s="1"/>
  <c r="I332" i="2"/>
  <c r="I331" i="2"/>
  <c r="I329" i="2"/>
  <c r="I325" i="2"/>
  <c r="I323" i="2" s="1"/>
  <c r="I322" i="2"/>
  <c r="I321" i="2"/>
  <c r="I319" i="2"/>
  <c r="I315" i="2"/>
  <c r="I313" i="2" s="1"/>
  <c r="I312" i="2"/>
  <c r="I311" i="2"/>
  <c r="I309" i="2"/>
  <c r="I305" i="2"/>
  <c r="I303" i="2" s="1"/>
  <c r="I300" i="2"/>
  <c r="I298" i="2" s="1"/>
  <c r="I295" i="2"/>
  <c r="I293" i="2" s="1"/>
  <c r="I290" i="2"/>
  <c r="I288" i="2" s="1"/>
  <c r="I287" i="2"/>
  <c r="I284" i="2"/>
  <c r="I270" i="2"/>
  <c r="I268" i="2" s="1"/>
  <c r="I267" i="2"/>
  <c r="I266" i="2"/>
  <c r="I265" i="2" s="1"/>
  <c r="I263" i="2" s="1"/>
  <c r="I264" i="2"/>
  <c r="I257" i="2"/>
  <c r="I256" i="2"/>
  <c r="I254" i="2"/>
  <c r="I250" i="2"/>
  <c r="I248" i="2" s="1"/>
  <c r="I245" i="2"/>
  <c r="I243" i="2" s="1"/>
  <c r="I242" i="2"/>
  <c r="I241" i="2"/>
  <c r="I239" i="2"/>
  <c r="I14" i="2" s="1"/>
  <c r="I232" i="2"/>
  <c r="I231" i="2"/>
  <c r="I225" i="2"/>
  <c r="I223" i="2" s="1"/>
  <c r="I220" i="2"/>
  <c r="I218" i="2" s="1"/>
  <c r="I215" i="2"/>
  <c r="I213" i="2" s="1"/>
  <c r="I210" i="2"/>
  <c r="I208" i="2" s="1"/>
  <c r="I205" i="2"/>
  <c r="I203" i="2" s="1"/>
  <c r="I200" i="2"/>
  <c r="I198" i="2" s="1"/>
  <c r="I195" i="2"/>
  <c r="I193" i="2" s="1"/>
  <c r="I190" i="2"/>
  <c r="I185" i="2"/>
  <c r="I183" i="2" s="1"/>
  <c r="I180" i="2"/>
  <c r="I178" i="2" s="1"/>
  <c r="I175" i="2"/>
  <c r="I173" i="2" s="1"/>
  <c r="I170" i="2"/>
  <c r="I168" i="2" s="1"/>
  <c r="I165" i="2"/>
  <c r="I163" i="2" s="1"/>
  <c r="I160" i="2"/>
  <c r="I158" i="2" s="1"/>
  <c r="I155" i="2"/>
  <c r="I153" i="2" s="1"/>
  <c r="I150" i="2"/>
  <c r="I148" i="2" s="1"/>
  <c r="I145" i="2"/>
  <c r="I143" i="2" s="1"/>
  <c r="I140" i="2"/>
  <c r="I138" i="2" s="1"/>
  <c r="I95" i="2"/>
  <c r="I93" i="2" s="1"/>
  <c r="I90" i="2"/>
  <c r="I88" i="2" s="1"/>
  <c r="I85" i="2"/>
  <c r="I83" i="2" s="1"/>
  <c r="I80" i="2"/>
  <c r="I78" i="2" s="1"/>
  <c r="I75" i="2"/>
  <c r="I73" i="2" s="1"/>
  <c r="I70" i="2"/>
  <c r="I68" i="2" s="1"/>
  <c r="I65" i="2"/>
  <c r="I63" i="2" s="1"/>
  <c r="I60" i="2"/>
  <c r="I58" i="2" s="1"/>
  <c r="I55" i="2"/>
  <c r="I53" i="2" s="1"/>
  <c r="I50" i="2"/>
  <c r="I48" i="2" s="1"/>
  <c r="I45" i="2"/>
  <c r="I43" i="2" s="1"/>
  <c r="I40" i="2"/>
  <c r="I38" i="2" s="1"/>
  <c r="I35" i="2"/>
  <c r="I33" i="2" s="1"/>
  <c r="I30" i="2"/>
  <c r="I28" i="2" s="1"/>
  <c r="I25" i="2"/>
  <c r="I23" i="2" s="1"/>
  <c r="I20" i="2"/>
  <c r="I18" i="2" s="1"/>
  <c r="J12" i="2" l="1"/>
  <c r="J15" i="2"/>
  <c r="I17" i="2"/>
  <c r="I285" i="2"/>
  <c r="I283" i="2" s="1"/>
  <c r="I310" i="2"/>
  <c r="I412" i="2"/>
  <c r="I415" i="2"/>
  <c r="I413" i="2" s="1"/>
  <c r="J240" i="2"/>
  <c r="J238" i="2" s="1"/>
  <c r="J230" i="2"/>
  <c r="J228" i="2" s="1"/>
  <c r="I230" i="2"/>
  <c r="I228" i="2" s="1"/>
  <c r="I16" i="2"/>
  <c r="I9" i="2"/>
  <c r="I240" i="2"/>
  <c r="I238" i="2" s="1"/>
  <c r="I255" i="2"/>
  <c r="I308" i="2"/>
  <c r="I330" i="2"/>
  <c r="I340" i="2"/>
  <c r="I338" i="2" s="1"/>
  <c r="I410" i="2"/>
  <c r="I408" i="2" s="1"/>
  <c r="I320" i="2"/>
  <c r="I318" i="2" s="1"/>
  <c r="I328" i="2"/>
  <c r="I253" i="2"/>
  <c r="J10" i="2" l="1"/>
  <c r="Q12" i="2"/>
  <c r="J13" i="2"/>
  <c r="Q13" i="2" s="1"/>
  <c r="Q15" i="2"/>
  <c r="I12" i="2"/>
  <c r="I15" i="2"/>
  <c r="I13" i="2" s="1"/>
  <c r="I11" i="2"/>
  <c r="I10" i="2" s="1"/>
  <c r="J8" i="2" l="1"/>
  <c r="Q8" i="2" s="1"/>
  <c r="P3" i="2" s="1"/>
  <c r="Q10" i="2"/>
  <c r="I8" i="2"/>
</calcChain>
</file>

<file path=xl/sharedStrings.xml><?xml version="1.0" encoding="utf-8"?>
<sst xmlns="http://schemas.openxmlformats.org/spreadsheetml/2006/main" count="1150" uniqueCount="406">
  <si>
    <t>№</t>
  </si>
  <si>
    <t>п/п</t>
  </si>
  <si>
    <t>Региональные проекты/ ведомственные проекты/ комплексы процессных мероприятий</t>
  </si>
  <si>
    <t>Источник финансового обеспечения</t>
  </si>
  <si>
    <t xml:space="preserve">Код бюджетной классификации (бюджета Республики Тыва) </t>
  </si>
  <si>
    <t>Ответственный исполнитель, соисполнитель, участник</t>
  </si>
  <si>
    <t>Целевые показатели основного мероприятия/показатели непосредственного результата реализации мероприятия</t>
  </si>
  <si>
    <t xml:space="preserve">Фактический результат выполнения мероприятий (в отчетном периоде и нарастающим итогом с начала года) </t>
  </si>
  <si>
    <t>ГРБС</t>
  </si>
  <si>
    <t>Рз</t>
  </si>
  <si>
    <t>Пр</t>
  </si>
  <si>
    <t>ЦСР</t>
  </si>
  <si>
    <t>ВР</t>
  </si>
  <si>
    <t>наименование</t>
  </si>
  <si>
    <t>ед.</t>
  </si>
  <si>
    <t>измерения</t>
  </si>
  <si>
    <t>значение</t>
  </si>
  <si>
    <t>план</t>
  </si>
  <si>
    <t>факт</t>
  </si>
  <si>
    <t>всего</t>
  </si>
  <si>
    <t>РБ</t>
  </si>
  <si>
    <t>09</t>
  </si>
  <si>
    <t>01</t>
  </si>
  <si>
    <t>Министерство здравоохранения Республики Тыва</t>
  </si>
  <si>
    <t>1.1.</t>
  </si>
  <si>
    <t>1.2.</t>
  </si>
  <si>
    <t>1.3.</t>
  </si>
  <si>
    <t>1.4.</t>
  </si>
  <si>
    <t>1.5.</t>
  </si>
  <si>
    <t>1.6.</t>
  </si>
  <si>
    <t>1.7.</t>
  </si>
  <si>
    <t>1.8.</t>
  </si>
  <si>
    <t>1.9.</t>
  </si>
  <si>
    <t>1.10.</t>
  </si>
  <si>
    <t>Подпрограмма 1 «Совершенствование оказания медицинской помощи, включая профилактику заболеваний и формирование здорового образа жизни», всего, в том числе:</t>
  </si>
  <si>
    <t>1.4. Проведение осмотров в Центре здоровья (для детей), всего, в том числе:</t>
  </si>
  <si>
    <t>1.5. Проведение профилактических медицинских осмотров (для взрослых), всего, в том числе:</t>
  </si>
  <si>
    <t>1.7. Оказание неотложной ме-дицинской помощи, всего, в том числе:</t>
  </si>
  <si>
    <t>1.8. Оказание медицинской по-мощи в амбулаторно-поликлиническом звене (обра-щение), всего, в том числе:</t>
  </si>
  <si>
    <t>ОМС</t>
  </si>
  <si>
    <t>1.6. Проведение профилактических медицинских осмотров (для детей), всего, в том числе:</t>
  </si>
  <si>
    <t>1.2. Проведение диспансеризации населения Республики Тыва (для детей), всего, в том числе:</t>
  </si>
  <si>
    <t>1.9. Развитие первичной медико-санитарной помощи, всего, в том числе:</t>
  </si>
  <si>
    <t>1.11.</t>
  </si>
  <si>
    <t>1.13. Оказание высокотехнологичной медицинской помощи по профилю «Акушерство и гинекология» в ГБУЗ Республики Тыва «Перинатальный центр Республики Тыва», всего, в том числе:</t>
  </si>
  <si>
    <t>1.12.</t>
  </si>
  <si>
    <t>1.13.</t>
  </si>
  <si>
    <t>1.14.</t>
  </si>
  <si>
    <t>1.19. Субсидии бюджетным учреждениям здравоохранения  (ГБУЗ Республики Тыва «Противотуберкулезный санаторий «Балгазын»), всего, в том числе:</t>
  </si>
  <si>
    <t>ФБ</t>
  </si>
  <si>
    <t xml:space="preserve">Подпрограмма 2 «Развитие медицинской реабилитации и санаторно-курортного лечения, в том числе детей», всего, в том числе:  </t>
  </si>
  <si>
    <t>2.1. Оказание реабилитационной медицинской помощи, всего, в том числе:</t>
  </si>
  <si>
    <t>3.3. Подготовка кадров средних медицинских работников, всего, в том числе:</t>
  </si>
  <si>
    <t>3.5. Единовременные компенса-ционные выплаты медицинским работникам в возрасте до 50 лет, имеющим высшее образо-вание, прибывшим на работу в сельский населенный пункт, ли-бо рабочий поселок, либо посе-лок городского типа или пере-ехавший на работу в сельский населенный пункт, либо рабо-чий поселок, либо поселок го-родского типа из другого насе-ленного пункта, всего, в том числе:</t>
  </si>
  <si>
    <t xml:space="preserve"> 3.7. Выплаты Государственной премии Республики Тыва в об-ласти здравоохранения «Доброе сердце» – «Буянныг чурек», всего, в том числе:</t>
  </si>
  <si>
    <t>07</t>
  </si>
  <si>
    <t>04</t>
  </si>
  <si>
    <t>0950342790</t>
  </si>
  <si>
    <t>0950300000</t>
  </si>
  <si>
    <t>1.15.</t>
  </si>
  <si>
    <t>1.16.</t>
  </si>
  <si>
    <t>1.17.</t>
  </si>
  <si>
    <t>1.18.</t>
  </si>
  <si>
    <t>1.19.</t>
  </si>
  <si>
    <t>1.20.</t>
  </si>
  <si>
    <t>1.21.</t>
  </si>
  <si>
    <t>1.22.</t>
  </si>
  <si>
    <t>1.23.</t>
  </si>
  <si>
    <t>1.24.</t>
  </si>
  <si>
    <t>1.25.</t>
  </si>
  <si>
    <t>1.27.</t>
  </si>
  <si>
    <t>1.28.</t>
  </si>
  <si>
    <t>1.29.</t>
  </si>
  <si>
    <t>1.30.</t>
  </si>
  <si>
    <t>10</t>
  </si>
  <si>
    <t>03</t>
  </si>
  <si>
    <t>09503R1380</t>
  </si>
  <si>
    <t>0950349000</t>
  </si>
  <si>
    <t>3.6. Предоставление денежных выплаты медицинским работникам (врачам), трудоустроившимся в медицинские организации государственной системы здравоохранения Республики Тыва в 2021-2023 годах</t>
  </si>
  <si>
    <t>0950348560</t>
  </si>
  <si>
    <t>3.4. Централизованные расходы на курсовые и сертификационные мероприятия</t>
  </si>
  <si>
    <t>092N700000</t>
  </si>
  <si>
    <t>0950243200</t>
  </si>
  <si>
    <t>0950200000</t>
  </si>
  <si>
    <t>092Р354680</t>
  </si>
  <si>
    <t>092N953650</t>
  </si>
  <si>
    <t>0950487100</t>
  </si>
  <si>
    <t>1.25. Субсидии бюджетным учреждениям здравоохранения на оказание паллиативной медицинской помощи в условиях круглосуточного стационара, всего, в том числе:</t>
  </si>
  <si>
    <t>1.31.</t>
  </si>
  <si>
    <t>1.32. Лекарственное обеспечение для лечения пациентов с хроническими вирусными гепатитами, всего, в том числе:</t>
  </si>
  <si>
    <t>1.32.</t>
  </si>
  <si>
    <t>1.33. Обеспечение лекарственными препаратами больных туберкулезом, всего, в том числе:</t>
  </si>
  <si>
    <t>1.33.</t>
  </si>
  <si>
    <t>1.34. Реализация отдельных полномочий в области лекарственного обеспечения, всего, в том числе:</t>
  </si>
  <si>
    <t>1.34.</t>
  </si>
  <si>
    <t>1.35. Финансовое обеспечение расходов на организационные мероприятия, связанные с обеспечением лиц лекарственными препаратами, предназначенными для лечения больных гемофилией, муковисцидозом, гипофизарным нанизмом, болезнью Гоше, злокачественными ново-образованиями лимфоидной, кроветворной и родственных им тканей, рассеянным склерозом, гемолитико-уремическим синдромом, юношеским артритом с системным началом, мукополи-сахаридозом I, II и VI типов, а также после трансплантации органов и (или) тканей, всего, в том числе:</t>
  </si>
  <si>
    <t>1.35.</t>
  </si>
  <si>
    <t>1.36.</t>
  </si>
  <si>
    <t xml:space="preserve">1.36. Выплата государственного единовременного пособия и ежемесячной денежной компенсации гражданам при возникновении поствакцинальных осложнений в соответствии с Федеральным законом от 17 сентября 1998 г. № 157-ФЗ «Об иммунопрофилактике инфекционных болезней», всего, в том числе:
</t>
  </si>
  <si>
    <t>1.37. Оказание отдельным категориям граждан социальной услуги по обеспечению лекарственными препаратами для медицинского применения по ре-цептам на лекарственные препараты, медицинскими изделиями по рецептам на медицинские изделия, а также специализированными продуктами ле-чебного питания для детей-инвалидов, всего, в том числе:</t>
  </si>
  <si>
    <t>1.37.</t>
  </si>
  <si>
    <t>1.38. Расходы на развитие паллиативной медицинской помощи, всего , в том числе:</t>
  </si>
  <si>
    <t>1.38.</t>
  </si>
  <si>
    <t>1.39.</t>
  </si>
  <si>
    <t>1.39. Реализация мероприятий по предупреждению и борьбе с социально значимыми инфекционными заболеваниями , всего, в том числе:</t>
  </si>
  <si>
    <t>1.40.Реализация мероприятий по проведению массового обследования новорожденных  на врожденные и (или) наследственные заболевания (расширенный неонатальный скрининг), всего, в том числе:</t>
  </si>
  <si>
    <t>1.40.</t>
  </si>
  <si>
    <t>1.41.  Расходы, возникающие при оказании гражданам Российской Федерации высокотехнологичной медицинской помощи, не включенной в базовую программу обязательного медицинского страхования, всего, в том числе:</t>
  </si>
  <si>
    <t>1.41.</t>
  </si>
  <si>
    <t>1.42. Капитальный ремонт объектов республиканской собственности и социальной сферы, всего, в том числе</t>
  </si>
  <si>
    <t>1.42.</t>
  </si>
  <si>
    <t>1.43. Региональный проект «Развитие системы оказания первичной медико-санитарной помощи», всего, в том числе:</t>
  </si>
  <si>
    <t>1.43.</t>
  </si>
  <si>
    <t>1.43.1.</t>
  </si>
  <si>
    <t>1.43.1. Обеспечение закупки авиационных работ в целях медицинской помощи, всего, в том числе:</t>
  </si>
  <si>
    <t>1.44. Региональный проект «Борьба с сердечно-сосудистыми заболеваниями», всего, в том числе:</t>
  </si>
  <si>
    <t>1.44.</t>
  </si>
  <si>
    <t>1.44.1</t>
  </si>
  <si>
    <t>1.44.2</t>
  </si>
  <si>
    <t>1.45.</t>
  </si>
  <si>
    <t>1.45.1. Создание и оснащение  референс-центров для проведения иммуногостохимических, патоморфологических исследований и лучевых методов ис-следований, переоснащение сети региональных  медицинских организаций, оказывающих помощь больным онкологическими заболеваниями в Республике Тыва, всего, в том числе:</t>
  </si>
  <si>
    <t>1.45.1</t>
  </si>
  <si>
    <t>1.46. Региональный проект «Программа развития детского здравоохранения Республики Тыва, включая создание современной инфраструктуры оказания медицинской помощи детям», всего, в том числе:</t>
  </si>
  <si>
    <t>1.46.</t>
  </si>
  <si>
    <t>1.46.1. Новое строительство или реконструкция детских больниц (корпусов), всего, в том числе:</t>
  </si>
  <si>
    <t>1.46.1.</t>
  </si>
  <si>
    <t>1.47. Региональный проект «Разработка и реализация программы системной поддержки и повышения качества жизни граждан старшего поколения» («Старшее поколение»)», всего, в том числе:</t>
  </si>
  <si>
    <t>1.47.</t>
  </si>
  <si>
    <t>1.47.1. Проведение вакцинации против пневмококковой инфекции граждан старше трудоспособного возраста из групп риска, проживающих в организациях социального обслуживания, всего, в том числе:</t>
  </si>
  <si>
    <t>1.47.1.</t>
  </si>
  <si>
    <t>1.48. Региональный проект «Модернизация первичного звена здравоохранения Республики Тыва на 2021-2025 годы», всего, в том числе:</t>
  </si>
  <si>
    <t>1.48.</t>
  </si>
  <si>
    <t>1.48.1. Осуществление нового строительства (его завершение), замены зданий в случае высокой степени износа, наличие избыточных площадей медицинских организаций и их обособленных структурных подразделений, на базе которых оказывается первичная медико-санитарная помощь (поликлиники, поликлинические подразделения, амбулатории  отделения (центры) врача общей практики, фельдшерско-акушерские и фельдшерские пункты), а также зданий (отдельных зданий, комплексов зданий) центральных районов и районных больниц , всего, в том числе:</t>
  </si>
  <si>
    <t xml:space="preserve">1.48.1. </t>
  </si>
  <si>
    <t>1.48.2. Осуществление капи-тального ремонта зданий медицинских организаций и их обособленных структурных подразделений, на базе которых оказывается первичная медико-санитарная помощь (поликли-ники, поликлинические подразделения, амбулатории отделения (центры) врача общей практики, фельдшерско-акушерские и фельдшерские пункты), а также зданий (отдельных зданий, комплексов зданий) централь-ных районов и районных боль-ниц , всего, в том числе:</t>
  </si>
  <si>
    <t>1.48.2.</t>
  </si>
  <si>
    <t>1.48.3. Оснащение автомобильным транспортом медицинских организаций, оказывающих первичную медико-санитарную помощь, центральных районных и районных больниц, расположенных в сельской местности, поселках городского типа и малых городах (с численностью населения до 50 тыс. человек), для доставки пациентов в медицинские организации, медицинских работников до места жительства пациентов, а также для перевозки биологических мате-риалов для исследований, до-ставки лекарственных препара-тов до жителей отдаленных районов, всего, в том числе:</t>
  </si>
  <si>
    <t>1.48.3.</t>
  </si>
  <si>
    <t>1.48.4. Приведение материально-технической базы медицинских организаций, оказывающих первичную медико-санитарную помощь взрослым и детям, их  обособленных структурных подразделений, центральных районных и районных больниц в соответствие с требованиями порядков оказания медицинской помощи, их дооснащение и переоснащение оборудованием для оказания медицинской помощи, всего, в том числе:</t>
  </si>
  <si>
    <t>1.48.4.</t>
  </si>
  <si>
    <t>1.49. Региональный проект «Формирование системы мотивации граждан к здоровому образу жизни, включая здоровое питание и отказ от вредных привычек», всего, в том числе:</t>
  </si>
  <si>
    <t>1.49.</t>
  </si>
  <si>
    <t>1.49.1. Субсидии на реализацию региональных программ по формированию приверженности здоровому образу жизни с привлечением социально ориентированных некоммерческих организаций и волонтерских движений, всего, в том числе:</t>
  </si>
  <si>
    <t>1.49.1.</t>
  </si>
  <si>
    <t xml:space="preserve">1.50. </t>
  </si>
  <si>
    <t>1.50.1. Обеспечение детей с сахарным  диабетом I типа с системами непрерывного мониторинга глюкозы</t>
  </si>
  <si>
    <t>1.50.1.</t>
  </si>
  <si>
    <t>1.51.</t>
  </si>
  <si>
    <t>1.51.Региональная программа  "Охрана психического здоровья населения Республики Тыва на 2023-2026 годы", всего в том числе:</t>
  </si>
  <si>
    <t>1.51.1.</t>
  </si>
  <si>
    <t>1.52.</t>
  </si>
  <si>
    <t>2.1.</t>
  </si>
  <si>
    <t xml:space="preserve">2.2. </t>
  </si>
  <si>
    <t>2.3.</t>
  </si>
  <si>
    <t>Подпрограмма 3 «Развитие кадровых ресурсов в здравоохранении», всего, в том числе:</t>
  </si>
  <si>
    <t>3.1.</t>
  </si>
  <si>
    <t>3.2.</t>
  </si>
  <si>
    <t>3.3.</t>
  </si>
  <si>
    <t xml:space="preserve">3.4. </t>
  </si>
  <si>
    <t>3.5.</t>
  </si>
  <si>
    <t>3.6.</t>
  </si>
  <si>
    <t>3.7.</t>
  </si>
  <si>
    <t>Подпрограмма 4. «Информационные технологии в здравоохранении», всего, в том числе:</t>
  </si>
  <si>
    <t>4.1.</t>
  </si>
  <si>
    <t>Подпрограмма 5 «Организация обязательного медицинского страхования граждан Республики Тыва», всего, в том числе:</t>
  </si>
  <si>
    <t>Региональный проект «Создание единого цифрового контура в здравоохранении Республики Тыва на основе единой государственной информационной системы здравоохранения (ЕГИСЗ РТ)», всего, в том числе:</t>
  </si>
  <si>
    <t>4.1.1.</t>
  </si>
  <si>
    <t>Реализация государствен-ной информационной системы в сфере здравоохранения, соот-ветствующая требованиям Мин-здрава России, подключенная к ЕГИСЗ, всего, в том числе:</t>
  </si>
  <si>
    <t>5.1.</t>
  </si>
  <si>
    <t>КБ</t>
  </si>
  <si>
    <t>Государственная программа "Развитие здравоохранения Республики Тыва на 2024 – 2030 годы"</t>
  </si>
  <si>
    <t>1.52.1</t>
  </si>
  <si>
    <t>Дополнительные меры по борьбе с туберкулезом</t>
  </si>
  <si>
    <t>Охрана психического здоровья населения</t>
  </si>
  <si>
    <r>
      <t>Объем расходов, тыс. руб.</t>
    </r>
    <r>
      <rPr>
        <vertAlign val="superscript"/>
        <sz val="10"/>
        <color theme="1"/>
        <rFont val="Times New Roman"/>
        <family val="1"/>
        <charset val="204"/>
      </rPr>
      <t xml:space="preserve"> </t>
    </r>
  </si>
  <si>
    <t>случаев на 100 тыс. населения</t>
  </si>
  <si>
    <t>смертность населения в трудоспособном возрасте</t>
  </si>
  <si>
    <t>ожидаемая продолжительность жизни при рождении</t>
  </si>
  <si>
    <t>лет</t>
  </si>
  <si>
    <t>обеспечение охвата всех граждан профосмотрами не реже одного раза в год</t>
  </si>
  <si>
    <t>процент</t>
  </si>
  <si>
    <t>младенческая смертность</t>
  </si>
  <si>
    <t>случаев на 1000 родившихся живыми</t>
  </si>
  <si>
    <t xml:space="preserve">увеличение суммарного коэффициента рождаемости, число детей </t>
  </si>
  <si>
    <t>число детей рожденных одной женщиной на протяжении всего периода</t>
  </si>
  <si>
    <t>доля детей в возрасте от 0 до 17 лет, от общей численности детского населения, пролеченных в дневных стационарах медорганизации, оказывающих медпомощь в амбулаторных условиях</t>
  </si>
  <si>
    <t>коэффициент естественного прироста населения на  1,0 тыс. населения человек</t>
  </si>
  <si>
    <t>тыс. человек</t>
  </si>
  <si>
    <t>Оснащение оборудованием региональных сосудистых центов и первичных сосудистых отделений, всего, в том числе:</t>
  </si>
  <si>
    <t>случаев на 1000 родившихся живыми; лет</t>
  </si>
  <si>
    <t>младенческая смертность; ожидаемая продолжительность жизни при рождении</t>
  </si>
  <si>
    <t>0950100000</t>
  </si>
  <si>
    <t>0900000000</t>
  </si>
  <si>
    <t>0950148570</t>
  </si>
  <si>
    <t>0950148540</t>
  </si>
  <si>
    <t>0950101410</t>
  </si>
  <si>
    <t>0950101420</t>
  </si>
  <si>
    <t>0950146500</t>
  </si>
  <si>
    <t>05</t>
  </si>
  <si>
    <t>0950146600</t>
  </si>
  <si>
    <t>06</t>
  </si>
  <si>
    <t>0950146700</t>
  </si>
  <si>
    <t>0950146900</t>
  </si>
  <si>
    <t>1.26.</t>
  </si>
  <si>
    <t>0950146910</t>
  </si>
  <si>
    <t>0950147000</t>
  </si>
  <si>
    <t>02</t>
  </si>
  <si>
    <t>0950147100</t>
  </si>
  <si>
    <t>0950147200</t>
  </si>
  <si>
    <t>0950147300</t>
  </si>
  <si>
    <t>09501R2010</t>
  </si>
  <si>
    <t>0950148001</t>
  </si>
  <si>
    <t>0950148010</t>
  </si>
  <si>
    <t>0950148510</t>
  </si>
  <si>
    <t>0950148520</t>
  </si>
  <si>
    <t>0950151610</t>
  </si>
  <si>
    <t>0950152400</t>
  </si>
  <si>
    <t>9050154600</t>
  </si>
  <si>
    <t>09501R1060</t>
  </si>
  <si>
    <t>09501R2020</t>
  </si>
  <si>
    <t>90</t>
  </si>
  <si>
    <t>09501R3851</t>
  </si>
  <si>
    <t>09501R4020</t>
  </si>
  <si>
    <t>0950100330</t>
  </si>
  <si>
    <t>092N155540</t>
  </si>
  <si>
    <t>092N00000</t>
  </si>
  <si>
    <t>092N200000</t>
  </si>
  <si>
    <t>092N251920</t>
  </si>
  <si>
    <t>092N255860</t>
  </si>
  <si>
    <t>092N300000</t>
  </si>
  <si>
    <t>092N351900</t>
  </si>
  <si>
    <t>092N400000</t>
  </si>
  <si>
    <t>092N452460</t>
  </si>
  <si>
    <t>092Р300000</t>
  </si>
  <si>
    <t>092N900000</t>
  </si>
  <si>
    <t>092R400000</t>
  </si>
  <si>
    <t>092R452810</t>
  </si>
  <si>
    <t>09502R7520</t>
  </si>
  <si>
    <t>0950342990</t>
  </si>
  <si>
    <t>0950348550</t>
  </si>
  <si>
    <t>092N751140</t>
  </si>
  <si>
    <t>095040000</t>
  </si>
  <si>
    <t>1.11. Оказание скорой медицинской помощи, всего, в том числе:</t>
  </si>
  <si>
    <t xml:space="preserve"> </t>
  </si>
  <si>
    <t>1.17. Обеспечение необходимыми лекарственными препаратами, всего, в том числе:</t>
  </si>
  <si>
    <t>1.18. Субсидии бюджетным учреждениям здравоохранения  по оказанию медицинской помощи в дневном стационаре, всего, в том числе:</t>
  </si>
  <si>
    <t>1.23. Субсидии бюджетным учреждениям здравоохранения на оказание медицинской помощи в круглосуточном стационаре, всего, в том числе:</t>
  </si>
  <si>
    <t>1.24. Субсидии бюджетным учреждениям здравоохранения на оказание медицинской помощи в амбулаторных условиях, всего, в том числе:</t>
  </si>
  <si>
    <t>1.26. Субсидии подведомственным бюджетным учреждениям  здравоохранения (прочие), всего, в том числе:</t>
  </si>
  <si>
    <t>паллиативка</t>
  </si>
  <si>
    <t>поликлиника</t>
  </si>
  <si>
    <t>стационар</t>
  </si>
  <si>
    <t>1.21. Субсидии подведомственным бюджетным учреждениям здравоохранения (прочие), всего, в том числе:</t>
  </si>
  <si>
    <t>прочие</t>
  </si>
  <si>
    <t>1.20. Субсидии бюджетным учреждениям здравоохранения  (ГБУЗ Республики Тыва «Станция переливания крови»), всего, в том числе:</t>
  </si>
  <si>
    <t>маркарян тескт добавлять</t>
  </si>
  <si>
    <t>1.44.2. Субсидии бюджетам субъектов Российской Федерации на обеспечение профилактики развития сердечно-сосудистых заболеваний и сердечно-сосудистых осложнений у пациентов высокого риска, находящихся на диспансерном наблюдении, всего, в том числе</t>
  </si>
  <si>
    <t>На 2024 г. запланировано приобретение комплекса флюорографического  цифрового подвижного на базе шасси КАМАЗ на сумму 29 103,0 тыс. руб. , на приобретение оборудования предусмотрено - 726,0 тыс.руб.</t>
  </si>
  <si>
    <t>3.1. Развитие среднего профес-сионального образования в сфере здравоохранения. Подготовка кадров средних медицинских работников, всего, в том числе:</t>
  </si>
  <si>
    <t>3.2. Развитие среднего профессионального образования в сфере здравоохранения (стипендии), всего, в том числе:</t>
  </si>
  <si>
    <t>федеральный бюджет</t>
  </si>
  <si>
    <t>консолидированный бюджет</t>
  </si>
  <si>
    <t>республиканский бюджет</t>
  </si>
  <si>
    <t>Медицинское страхование неработающего населения, всего, в том числе:</t>
  </si>
  <si>
    <t>доля пролеченных больных с вирусными гепатитами</t>
  </si>
  <si>
    <t>смертность от туберкулеза; детская заболеваемость туберкулезом; подростковая заболеваемость туберкулезом</t>
  </si>
  <si>
    <t>случаев на 100 тыс. населения; случаев на 100 тыс. детского населения; случаев на 100 тыс. подросткового населения</t>
  </si>
  <si>
    <t>35,1; 36,4; 141,5</t>
  </si>
  <si>
    <t>случаев на 1000 родившихся</t>
  </si>
  <si>
    <t>Централизованные расходы на увеличение стоимости основных средств, всего, в том числе:</t>
  </si>
  <si>
    <t>Централизованные расходы на текущий ремонт и приобретение строительных материалов, всего, в том числе:</t>
  </si>
  <si>
    <t>Централизованные расходы на отправку больных на лечение за пределы республики, всего, в том числе:</t>
  </si>
  <si>
    <t xml:space="preserve"> Централизованные расходы на приобретение медикаментов, всего, в том числе:</t>
  </si>
  <si>
    <t>Субсидии на закупку оборудования и расходных материалов для неонатального и аудиологического скрининга, всего, в том числе:</t>
  </si>
  <si>
    <t>эффективность лечения больных с множественной лекустойчивостью и широкой лекустойчивостью туберкулозом</t>
  </si>
  <si>
    <t>6,2; 68,67</t>
  </si>
  <si>
    <t>смертность населения в трудоспособном возрасте; младенческая смертность; смертность населения от БСК</t>
  </si>
  <si>
    <r>
      <t>случаев на 100 тыс. населения;</t>
    </r>
    <r>
      <rPr>
        <u/>
        <sz val="9"/>
        <color theme="1"/>
        <rFont val="Times New Roman"/>
        <family val="1"/>
        <charset val="204"/>
      </rPr>
      <t xml:space="preserve"> </t>
    </r>
    <r>
      <rPr>
        <sz val="9"/>
        <color theme="1"/>
        <rFont val="Times New Roman"/>
        <family val="1"/>
        <charset val="204"/>
      </rPr>
      <t>случаев на 1000 родившихся живыми; на 100 тыс. населения</t>
    </r>
  </si>
  <si>
    <t>680,0; 6,2; 300,0</t>
  </si>
  <si>
    <t>смертность населения от болезней системы кровообращения; доля лиц с БСК, состящих под дисп. наблюдением, получивших в текущем году медуслуги в рамках дисп.наблюдения, от всех пациентов БСК сосотящих под диспнаблюдением</t>
  </si>
  <si>
    <t>случаев на 100 тыс. населения; процент</t>
  </si>
  <si>
    <t>300,0; 80,0</t>
  </si>
  <si>
    <t>смертность от новообразований; доля лиц с онкозаболеваниями, прошедших обследование и (или) лечение в ткущем году, из числа состоящих под диспнаблюдением</t>
  </si>
  <si>
    <t>100,5; 80,0</t>
  </si>
  <si>
    <t>смертность от туберкулеза; ожидаемая продолжительность жизни при рождении</t>
  </si>
  <si>
    <t>случаев на 100 тыс.населения; лет</t>
  </si>
  <si>
    <t>35,1; 68,67</t>
  </si>
  <si>
    <t>1.3. Проведение осмотров в Центре здоровья (для взрослых), всего, в том числе:</t>
  </si>
  <si>
    <t>1.22. Субсидии подведомственным бюджетным учреждениям здравоохранения (ГАУЗ РТ санаторий профилакторий «Серебрянка»), всего, в том числе:</t>
  </si>
  <si>
    <t>1.16. Обеспечение питанием беременных женщин, кормящих матерей и детей до 3-х лет, всего, в том числе:</t>
  </si>
  <si>
    <t>1.14. Обеспечение проведения процедуры экстракорпорального оплодотворения, всего, в том числе</t>
  </si>
  <si>
    <t>1.52. Региональная программа  Республики Тыва  "О дополнительных мерах по борьбе с туберкулезом в Республике Тыва на 2022-2025 годы", всего, в том числе:</t>
  </si>
  <si>
    <t>1.50. Региональный проект "Борьба с сахарным диабетом", всего в том числе:</t>
  </si>
  <si>
    <t>1.10. Совершенствование медицинской эвакуации, всего, в том числе:</t>
  </si>
  <si>
    <t>1.1. Проведение диспансеризации определенных групп взрослого населения Республики Тыва, всего, в том числе:</t>
  </si>
  <si>
    <t>2.3. Оснащение (дооснащение и (или) переоснащение) медицинскими изделиями медицинских организаций, имеющих в своей структуре подразделения, оказывающие медицинскую помощь по медицинской реабилитации, всего, в том числе:</t>
  </si>
  <si>
    <t>2.2. Оздоровление детей, находящихся на диспансерном наблюдении медицинских организациях в условиях санаторно-курортных учреждений, всего, в том числе:</t>
  </si>
  <si>
    <t>аянмаа</t>
  </si>
  <si>
    <t>1.12. Оказание высокотехнологичной медицинской помощи по профилю «Неонатология» в ГБУЗ Республики Тыва «Перинатальный центр Республики Тыва», всего, в том числе:</t>
  </si>
  <si>
    <t>1.15. Высокотехнологичная медицинская помощь, всего, в том числе:</t>
  </si>
  <si>
    <t>0950148580</t>
  </si>
  <si>
    <t>09501R3850</t>
  </si>
  <si>
    <t>09501R1070</t>
  </si>
  <si>
    <t>госзакуп таблица</t>
  </si>
  <si>
    <t>На 2024 год запланировано проведение 100 случаев процедур экстракорпорального оплодотворения. Факт за отчетный период 32 случаев на сумму 5353,25 тыс. руб.</t>
  </si>
  <si>
    <t>ПЦ</t>
  </si>
  <si>
    <t>ВМП</t>
  </si>
  <si>
    <t xml:space="preserve">госзакуп </t>
  </si>
  <si>
    <t>На переоснащение медицинских организаций, оказывающих медицинскую помощь больным с онкологическим заболеваниями всего предусмотрено 9 011,2 тыс. рублей, в том числе из федерального бюджета – 8 921,1 тыс. рублей, из республиканского бюджета 90,1 тыс. рублей.
Заключено ГК на сумму  8925,06 тыс. рублей на 5 ед. медоборудования (контрактация 100%). Исполнено на сумму 8 925,00 тыс. рублей.</t>
  </si>
  <si>
    <t>госзакуп</t>
  </si>
  <si>
    <t>дло</t>
  </si>
  <si>
    <t>дло, бухг</t>
  </si>
  <si>
    <t>дн.стац</t>
  </si>
  <si>
    <t>пэо</t>
  </si>
  <si>
    <t>кадры</t>
  </si>
  <si>
    <t>пэо,бухг</t>
  </si>
  <si>
    <t>стипеендии</t>
  </si>
  <si>
    <t xml:space="preserve">В соответствии с заключенным Cоглашением о предоставлении субсидии из федерального бюджета бюджету субъекта Российской Федерации на реализацию регионального проекта "Создание единого цифрового контура в здравоохранения на основе единой государственной информационной системы здравоохранения (ЕГИСЗ)" от «29» декабря 2021 г. № 056-09-2022-025 запланировано внедрение в медицинских организациях государственной и муниципальной систем здравоохранения медицинских информационных систем, соответствующих требованиям Минздрава России и реализации государственных информационных систем в сфере здравоохранения, соответствующих требованиям Минздрава России, обеспечивающих информационное взаимодействие с подсистемами ЕГИСЗ на сумму 56321,7 тыс. руб. Идет подготовка аукционной документации, запланировано 12 мероприятий.                                                                       </t>
  </si>
  <si>
    <t>рэц</t>
  </si>
  <si>
    <t>ахо, бухг</t>
  </si>
  <si>
    <r>
      <t>09501485</t>
    </r>
    <r>
      <rPr>
        <sz val="10"/>
        <color rgb="FFFF0000"/>
        <rFont val="Times New Roman"/>
        <family val="1"/>
        <charset val="204"/>
      </rPr>
      <t>3</t>
    </r>
    <r>
      <rPr>
        <sz val="10"/>
        <color theme="1"/>
        <rFont val="Times New Roman"/>
        <family val="1"/>
        <charset val="204"/>
      </rPr>
      <t>0</t>
    </r>
  </si>
  <si>
    <t>кадры+</t>
  </si>
  <si>
    <t>дло+</t>
  </si>
  <si>
    <t>ДЛО дали</t>
  </si>
  <si>
    <t>гос</t>
  </si>
  <si>
    <t>все</t>
  </si>
  <si>
    <t xml:space="preserve">В целях дополнительного профессионального образования медицинских работников республики на 2024 году заявлено 1500 тыс. руб. В рамках реализации Регионального проекта «Обеспечение медицинских организаций системы здравоохранения Республики Тыва квалифицированными кадрами» с целью достижения соответствующих целей и задач национального проекта «Здравоохранение», направленных на устранение кадрового дефицита медицинских работников «первичного звена», а также профильными специалистами. На 1 квартале всего заключены 8 договора на сумму 1276130,00 рублей.  Профинансировано 519600,00 рублей.                                                             Обучены всего - 143 медицинских работников:                                                                                                                                      1) 1 врач Ресонкодиспансера по специальности онкология "Патологическая анатомия опухолей и опухолеподобных процессов молочной железы" (72 часов) с 4 по 18 марта 2024 г. на базе ФГБУ "НМИЦ онкологии имени Н.Н. Блохина" на сумму 50000,00 рублей;                                                                                                                                         2) 1 врач Республиканский детской больницы по специальности эндкринология "Терапевтическое обучение сахарному диабету у детей" (36 часов)с 13 по 20 марта 2024 г. на базе ФГБЦ "НМИЦ эндокринологии" Минздрава России на сумму 20000,00 рублей;                                                      3) 14 врачей по теме "Алгоритм оказания неотложной помощи детям"с 8 по 13 апреля 2024 г. на базе ФГБОУ ВО "СибГМУ" Минздрава России на сумму 123200,00 рублей.                                                                             4) 6 врачей с целью формирования резерва руководящего состава в медицинских организациях республики подготовлены в профессиональной переподготовке по специальносьи "Организация здравоохранения и общественное здоровье" с 18 марта по 26 июня 2024 г. на базе ФГБОУ ВО "СибГМУ" Минздрава России  на сумму 326400,00 рублей .                                                                                                                                                                      5) 31 врачей хирургов по теме "Андрология в клинической практике" 36 часов с 21 по 27 июля 2024 г. на базе СибГМУ на сумму 236530,00 рублей.                                                                                                          6) 90 медицинских работников прошли обуче6ние в симуляционных площадках на базах РБ 1 и ПЦ РТ НИИ МСПУ РТ в апреле на сумму 450000,00 рублей.                             </t>
  </si>
  <si>
    <t xml:space="preserve">На 2024 год  для закупки авиационных услуг предусмотрено 204996,40  тыс.руб.Кассовое исполнение составило 155625,54 тыс. рублей: в том числе средства Федерального бюджета -154069,26 тыс. рублей и средства Республиканского бюджета - 1556,28272 тыс. рублей. </t>
  </si>
  <si>
    <t>На 2024 год для реализации региональных программ по формированию приверженности здоровому образу жизни с привлечением социально ориентированных некоммерческих организаций и волонтерских движений предусмотрено 2391,4 тыс.рублей, исполнено на сумму 2391,4 тыс. рублей.</t>
  </si>
  <si>
    <t xml:space="preserve">Cлучаев поствакцинальных осложнений не выявлено </t>
  </si>
  <si>
    <t>больше у нас</t>
  </si>
  <si>
    <t>тоже</t>
  </si>
  <si>
    <t>На проведение вакцинации против пневмококковой инфекции граждан старше трудоспособного возраста из групп риска, проживающих в организациях социального обслуживания по состоянию на 01.08.2024 года заключен 1 государственный контракт на сумму 99,530 тыс.руб. Поставлено на сумму 99,530 тыс.руб. Оплачено на сумму 99,53032 тыс. рублей. Экономия 0,369 тыс. руб.</t>
  </si>
  <si>
    <t>минус</t>
  </si>
  <si>
    <t>На 2024 год запланировано проведение в ГБУЗ РТ "Республиканский центр восстановительной медицины и реабилитации для детей" осмотров 3540 посещений. Факт за отчетный период        2 122 посещений на сумму 3 225,28 тыс. руб.</t>
  </si>
  <si>
    <t>На 2024 год запланировано приобретение продуктов питания для беременных женщин, кормящих матерей и детей до 3-х лет на сумму 22 281,0 тыс. руб. Оплата произведена на сумму 21468,66180тыс. рублей.</t>
  </si>
  <si>
    <t>На реализацию мероприятия по проведению массового обследования новорожденных  на врожденные и (или) наследственные заболевания на 2024 год запланировано 13406,9 тыс. рублей, факт - 10721,38 тыс. рублей</t>
  </si>
  <si>
    <t>На оснащение оборудованием региональных сосудистых центров и первичных сосудистых отделений всего предусмотрено 47 381,0 тыс. рублей, в том числе из федерального бюджета - 29 277,0 тыс. рублей, из республиканского бюджета – 18 104,0 тыс. рублей. Заключены и оплачены ГК на приобретение 2 ед. медоборудования на общую сумму 46 974,0 тыс. рублей:
1. Компьютерный томограф 64 среза на сумму 46 834,00 тыс. рублей;  
2. Кровать медицинская на сумму 140,0 тыс. рублей.</t>
  </si>
  <si>
    <t xml:space="preserve"> На оказание услуг по санаторно-курортному лечению детей диспансерного учета в возрасте от 7 до 15 лет включительно в санаториях, санаторных оздоровительных лагерях круглогодичного действия заключены контракты на сумму 23172,0 тыс.рублей, оплачено 10888,691 тыс. рублей  </t>
  </si>
  <si>
    <t>На оснащение медицинскими изделиями медицинских организаций, имющих в своей структуре подразделения, оказывающие медицинскую помощь по медицинской реабилитации планируется приобретение 33 ед. медицинского оборудования. Поставлено и оплачено 39527,46 тыс.руб.</t>
  </si>
  <si>
    <t>В 2024 году запланировано проведение диспансеризации определенных групп взрослого населения 119717 комплексных посещений. Факт за отчетный период 75257 посещений на сумму 323965,27 тыс. руб.</t>
  </si>
  <si>
    <t>На 2024 год запланировано проведение диспансеризации детей сирот и детей находящихся в трудной жизненной ситуации 4473 комплексных посещений. Факт за отчетный период 3050 посещений на сумму 32996,58 тыс. руб.</t>
  </si>
  <si>
    <t>На 2024 год запланировано проведение в ГБУЗ РТ "Республиканском центре медицинской профилактики"  осмотров 5746 посещений. Факт за отчетный период 3841 посещений на сумму 8783,17 тыс. руб.</t>
  </si>
  <si>
    <t>На 2024 год запланировано проведение профилактических медицинских осмотров взрослых 37 320 случаев. Факт за отчетный период 21416 посещений на сумму 72719,22 тыс. руб.</t>
  </si>
  <si>
    <t>На 2024 год запланировано проведение профилактических медицинских осмотров детей 62204 случаев. Факт за отчетный период 40075 посещений на сумму 171951,07 тыс. руб.</t>
  </si>
  <si>
    <t>На 2024 год запланировано по неотложной медицинской помощи 172166 случаев. Факт за отчетный период 94079 случаев на сумму 144830,98 тыс. руб.</t>
  </si>
  <si>
    <t>На 2024 запланировано в амбулаторно-поликлиническом звене по обращению в связи с заболеванием 561239 случаев. Факт за отчетный период 294030 случаев на сумму 928380,91 тыс. руб.</t>
  </si>
  <si>
    <t>На 2024 год запланировано профилактические посещения 750571. Факт за отчетный период 528668 посещений на сумму 682456,11 тыс. руб.</t>
  </si>
  <si>
    <t>По медицинской эвакуации (наземная эвакуация) на 2024 год запланировано обслуживание 415 вызовов. Факт за отчетный период 253 вызовов на сумму 5094,93 тыс. руб.</t>
  </si>
  <si>
    <t>На 2024 год запланировано обслуживание  92165 вызовов скорой медицинской помощи и тромболизиса. Факт за отчетный период 54945 вызовов на сумму 384534,98 тыс. руб.</t>
  </si>
  <si>
    <t>На 2024 год запланировано оказание по высокотехнологической медицинской помощи по профилю "Неонатология" 166 случаев в ГБУЗ РТ "Перинатальный центр". Факт за отчетный период 104 случая на сумму 41111,32 тыс. руб.</t>
  </si>
  <si>
    <t>На 2024 год запланировано оказание по высокотехнологической медицинской помощи по профилю "Акушерство и гинекология" 74 случая в ГБУЗ РТ "Перинатальный центр". Факт за отчетный период 60 случая на сумму 14969,27 тыс. руб.</t>
  </si>
  <si>
    <t>На 2024 год запланировано оказание по высокотехнологической медицинской помощи на 1300 случаев в Республиканской больницы № 1. Факт за отчетный период 841 случая на сумму 214912,99 тыс. руб.</t>
  </si>
  <si>
    <t>На 2024 год запланировано проведение медицинской реабилитации по круглосуточному, дневному стационару и по амбулаторно-поликлинической помощи на 3388 случаев. Факт за отчетный период 2196 случая на сумму 153832,35 тыс. руб.</t>
  </si>
  <si>
    <t>По состоянию на 01.10.2024 года заключены 179 контрактов на общую сумму 249 597,83773 тыс. руб. Поставлено на сумму 246 252,43 тыс. руб. Оплачено 246 252,43 тыс. руб.</t>
  </si>
  <si>
    <t xml:space="preserve">По состоянию на 01.10.2024 года Заключены 24 контракта на общую сумму 70 871,35 тыс. руб. Поставлено на сумму 70 871,35 тыс. руб. Оплачено на сумму 64 442,466 тыс. руб. </t>
  </si>
  <si>
    <t>По состоянию на 01.10.2024 года Заключено 13 контрактов на сумму 18 934,99 тыс.руб. Поставлено на сумму 10 915,546 тыс.руб. Оплачено на сумму 10 915,546 тыс. руб.</t>
  </si>
  <si>
    <t>По состоянию на 01.10.2024 года заключены 35 государственных контрактов на сумму 53 271,156  тыс.рублей. Оказано услуг и поставлено товаров на сумму 44 825,25 тыс.рублей. Оплачено на сумму 43 189,658 тыс.рублей.</t>
  </si>
  <si>
    <t>По состоянию на 01.10.2024 года заключен 1 контракт на сумму 480,60 тыс. руб. Оказано услуг на сумму 300,375 тыс. руб. Оплачено на сумму 300,375 тыс.руб.</t>
  </si>
  <si>
    <t xml:space="preserve">По оказанию отдельным категориям граждан социальной услуги по обеспечению лекарственными препаратами для медицинского применения по рецептам на лекарственные препараты, медицинскими изделиями по рецептам на медицинские изделия, а также специализированными продуктами лечебного питания для детей-инвалидов, по состоянию на 01.10.2024 года заключены 220 контрактов на общую сумму 220 425,367 тыс. руб. Поставлено на сумму 214 335,639 тыс. руб.  Оплачено на сумму 214 335,639 тыс. руб. </t>
  </si>
  <si>
    <t xml:space="preserve">На обеспечение профилактики развития сердечно-сосудистых заболеваний и сердечно-сосудистых осложнений у пациентов высокого риска, находящихся на диспансерном наблюдении. По состоянию на 01.10.2024 года заключены 27 контрактов на общую сумму 19 875,66 тыс. руб. Поставлено на сумму 19 541,87392 тыс. руб. Оплачено на сумму 19 541,87392 тыс. руб. </t>
  </si>
  <si>
    <t xml:space="preserve">В рамках региональной программы «Модернизация первичного звена здравоохранения Республики Тыва на 2021-2025 годы» утвержденного постановлением Правительства Республики Тыва от 15 декабря 2020 г. № 634 в 2024 году всего запланировано строительство 8 фельдшерско-акушерских пунктов и 4 врачебной амбулатории и проведение капитального ремонта 8 объектов подведомственных учреждений здравоохранения республики.
На строительство 8 ФАПов и 4 ВА предусмотрено всего – 121 371,64 тыс. рублей, в том числе из федерального бюджета – 118 640,78 тыс. рублей, из республиканского бюджета – 2 730,86 тыс. рублей.
В рамках опережающего финансирования в 2023 г. заключены контракты на сумму 43 817,54 тыс. рублей по 4 объектам:
1.Фельдшерско-акушерский пункт в с. Хут Пий-Хемского готовность 100%).
2.Врачебная амбулатория в с. Элегест Чеди-Хольского кожууна (готовность 100%).
3.Врачебная амбулатория в с. Шуй Бай-Тайгинского кожууна (готовность 100%).
4.Фельдшерско-акушерский пункт в с. Баян-Тала Дзун-Хемчикского кожууна (готовность 100%).
В текущем году заключены контракты:
1. Врачебная амбулатория с. Саглы Овюрского кожууна. Заключен государственный контракт № 2024.0253ЮА от 19.03.2024 г. с ООО «КристаллПлюс» на сумму 13 347 100,00 рублей. Срок выполнения работ до 01.12.24.
Исполнено – 4 004 130,0 рублей (30%).
Выполнено: Договор на привязку заключен с ООО «Авангард». Договор на изготовление и доставку клееного бруса заключен с ЛХК «Алтайлес». Согласно акту № 1 от 30.05.2024 г. Овюрского района строительство объекта будет осуществляться на существующем земельном участке ВА, в связи с обращением проектной организации ООО «Авангард», что в представленном земельном участке находится объекты культурного наследия. Скважину будут подключать из существующего колодца. Территория земельного участка в существующем ВА позволяет построить новый ВА.
Выполнено: Земляные работы, вертикальная планировка, геодезическая разбивка. Материалы доставлены на площадку, установлен опалубка для фундамента и залит бетон. скважина от существующего колодца установлена.
Выполняется: Привязка проекта к местности. Проектно-сметная документация проходит экспертизу. 
Общая готовность объекта – 30%.
Проблемные вопросы: Проектно-сметная документация на экспертизе. Без положительного заключения экспертизы на ПСД разрешение на строительство не выдается. Без разрешения на строительство начать строительство объекта затрудняется.  
2. Врачебная амбулатория с. Дус-Даг Овюрского кожууна, Заключен государственный контракт от 21.03.2024 № 2024.0254ЮА с ИП Дамба А.И. на сумму 12 331 000 рублей. Срок выполнения работ до 01.12.24.
Профинансировано – 7450051,66 (60%), в том числе аванс 3 699 300,0 рублей (30%).
Получено положительное заключение экспертизы от 23.07.2024 г. № 17-1-1-2-040376-2024. Выдано разрешение на строительство от 26.07.2024 г. № RU 17-07-20-2024.
Выполнено: Проектные-изыскательные работы (привязка проекта к местности) завершены. Договор на бурение скважины заключен администрацией района. На сегодняшний день, ожидается выполнение работ по бурению скважины. Земляные работы, устройство фундамента, устройство стен, устройство пола, устройство крыши и кровли (с антисептированием досок), утепление перекрытия. Монтаж электропроводов. 
Выполняется: устройство перегородок из ГКЛ. Закуплены материалы для монтажа системы отопления. 
На объекте работают 3 рабочих.
Общая готовность объекта – 75%. 
3. Фельдшерско-акушерский пункт в с. Ырбан Тоджинского кожууна. Заключен государственный контракт № 2024.0301 от 25.03.2024 г. с ООО «Барс-1» на сумму 8 646 000 руб. Срок выполнения работ до 01.12.24.
Профинансировано – 5276489,86 (61%), в том числе аванс 2 593 800,0 рублей (30%). Документы на подписи у министра.
Получено положительное заключение экспертизы от 12.09.2024 г. № 17-1-1-2-053407-2024. Заявление о выдаче разрешения на строительство направлено от 17.09.2024 г.
Выполнено: Договор на привязку заключен с ООО «Авангард». Скважина на участке есть. Строительство с использованием обычного бруса. Земляные работы, фундамент (гидроизоляция, утепление), отмостка, септик, скважина. Устройство стен, крыши и кровли. Устройство фундамента угольника и туалета. Устройство керамического пола. Установлен ограждение. Закуплены материалы для отделочных работ, отопления, котел, электричество.
Выполняется: Благоустройство территории, фасад здания. 
На объекте работают 4 работника.
Общая готовность объекта – 75%. 
4. Фельдшерско-акушерский пункт в с. Бояровка Каа-Хемский кожууна. Заключен государственный контракт № 2024.0361 от 18.03.2024 с ООО «Фаворитстрой» на сумму 8559540,00 рублей. Срок выполнения работ до 01.12.24.
Профинансировано – 4648065,67 (54%), в том числе аванс 2 567 862,0 рублей (30%). Заявка на финансирование направлена в ПЭО.
Получено положительное заключение экспертизы от 23.08.2024 г. № 17-1-1-2-049044-2024. Разрешение на строительство получено от 30.08.2024 г. № 17504302-14/1.
Выполнено: Проектные-изыскательные работы (привязка проекта к местности) завершены. Скважина пробурена. Выполнены земляные работы, фундамент, основа для пола, устройство стен, крыши и кровли, установлены окна, установлены наружные двери, установлен котел. Монтаж внутренней системы отопления. Устройство перегородок. 
Выполняется: внутренние отделочные работы стен и потолков.  Земляные работы вокруг здания
На объекте работают 6 рабочих. 
Общая готовность объекта – 75%. 
5. Фельдшерско-акушерский пункт в с. Кок-Хаак Каа-Хемский кожууна, Заключен государственный контракт от 15.03.2024 №2024.0573 с ООО «КристаллПлюс» на сумму 8 170 000,00 рублей. Срок выполнения работ до 01.12.24.
Профинансировано – 6037631,91 (73%), в том числе аванс 2 451 000,0 рублей (30%).
Получено положительное заключение экспертизы от 06.09.2024 г. № 17-1-1-2-052270-2024. Заявление о выдаче разрешения на строительство направлено от 10.09.2024 г.
Выполнено: Договор на привязку заключен с ООО «Авангард». Договор на изготовление и доставку клееного бруса заключен с ЛХК «Алтайлес». Скважина пробурена. Выполнены земляные работы, устройство фундамента, устройство стен, устройство крыши и кровля. Устройство фундамента угольника и туалета. Выгреб.
Выполняется: Выполняется стяжка пола. Приступают к работам по устройству перегородок и ГКЛ. Устройство ограждения по периметру. 
На объекте работают 4 рабочих.
Общая готовность объекта – 75%. 
6. Фельдшерско-акушерский пункт в с. Авыйган Каа-Хемский кожууна. Заключен государственный контракт № 2024.0362 от 18.03.2024 с ООО «Фаворитстрой» на сумму 8559540,00 рублей. Срок выполнения работ до 01.12.24.
Профинансировано – 8105719,70 (94%), в том числе аванс 2 567 862,0 рублей (30%).
Получено положительное заключение экспертизы от 23.08.2024 г. № 17-1-1-2-049033-2024. Разрешение на строительство получено от 30.08.2024 г. № 17504301-15/1
Выполнено: Проектные-изыскательные работы (привязка проекта к местности) завершены. Скважина пробурена. Фундамент установлен, возведены стены, кровля, окна, установлены стены из гипсокартона, отделочные работы, установлен котел, отопление здания. устройство ограждения и планировка территории, наружный септик.
Выполняется: отделочные работы, электромонтажные и сантехнические работы. 
Общая готовность объекта – 95%. В соответствии с ГК работы на объекте завершены. Выполняется технический план здания и завершающие исполнительные документы.
7. Фельдшерско-акушерский пункт в с. Ийи-Тал Улуг-Хемского кожууна. Заключен государственный контракт № 2024.0363 от 18.03.2024 с ООО «Развитие» на сумму 8 460 000,00 рублей. Срок выполнения работ до 01.12.24.
Профинансировано – 2 538 000,0 рублей (30%).
Получено положительное заключение экспертизы от 26.08.2024 г. № 17-1-1-2-049288-2024.  Разрешения на строительство получено от 28.08.2024 г. №RU17514000-*01*2024
Выполнено: Проектные-изыскательные работы (привязка проекта к местности) завершены. Скважина пробурена. Вертикальная планировка участка. Траншея выкопана. Подготовлен опалубка для фундамента, армирование, залит бетон. Клеёный брус доставлен на объекте. Установлен сарай.
Выполняется: копание ямы септика и туалета. 
Общая готовность объекта – 25%.
8. Фельдшерско-акушерский пункт в с. Ийме Дзун-Хемчикского кожууна. Заключен государственный контракт № 2024.1419 от 09.04.2024 с ООО «КриcталлПлюс» на сумму 8 629000,00 рублей. 
Профинансировано – 7939085,70 (92%) в том числе аванс 2 588 700,0 рублей (30%).
Получено положительное заключение экспертизы от 30.08.2024 г. № 17-1-1-2-0050614-2024. Разрешения на строительство получено от 11.09.2024 г. № 17 RU 17 503302-07-24.
Выполнено: Пробурена скважина. Установлен фундамент, выполнены земляные работы. Возведение наружных стен и устройство перекрытия, стропильной системы и обрешетки, устройство кровли, устройство ограждения, септик, выгреб. Установлен ограждение.
Общая готовность объекта – 70%. На объекте работают 4 рабочих.
Справочно: По всем объектам строительства на сегодня по привязке проектов к местности получены положительные заключения (ПЗ) госэкспертизы, кроме с. Саглы Овюрского кожууна . 
</t>
  </si>
  <si>
    <t xml:space="preserve">На капитальный ремонт по 7 (1 объект в рамках опережающего финансирования) подведомственным учреждениям предусмотрено всего – 89 635 588,59 рублей, в том числе из федерального бюджета – 87 616 599,76 рублей, из республиканского бюджета – 2 018 988,83 тыс. рублей.
На проведение капитального ремонта объектов здравоохранения заключены государственные контракты по всем 7 объектам. 
1. Капитальный ремонт поликлиники ГБУЗ РТ «Бай-Тайгинская ЦКБ», заключен госконтракт № 2024.0252 от 13.03.2024 с ИП Иргит У.А.  на сумму 13 096 719,00 рублей, срок исполнения контракта 90 календарных дней с 01.04.2024 – 30.06.2024 гг. (заключен допсоглашение на увеличение срока до 30.07.24). 
Исполнено – 13 096 719,0 рублей (100%)
Выполнены: штукатурка стен, отделочные работы, укладка керамической плитки стен, стяжка пола, керамические плитки, установлен канализационные трубы и септик, сантехники, электрика.
Общая готовность объекта – 100%. На сегодняшний день, устраняют замечания заказчика.
2. Капитальный ремонт офиса врача общей практики с. Ишкин ГБУЗ РТ «Сут-Хольского ЦКБ», заключен государственный контракт № 2024.0255 от 12.03.2024 с ИП Ховалыг К.А. на сумму 4 238 598,0 рублей, срок исполнения контракта 90 календарных дней 01.04.2024 – 30.06.2024 гг. 
Общая готовность объекта – 100%. В соответствии с ГК работы на объекте завершены. Акт выполненных работ подписан от 24.07.2024 г.
3. Капитальный ремонт поликлиники ГБУЗ РТ «Каа-Хемской ЦКБ» по адресу: Республика Тыва, с. Сарыг-Сеп, ул. Енисейская, 135, заключен государственный контракт № 2024.0227 от 13.03.2024 с ООО «ПОСТРОЙ-17» на сумму 22 491 592,00 рублей, срок исполнения контракта 90 календарных дней с 01.04.2024 – 30.07.2024 гг. 
Профинансировано – 21 054 122,95 (93,6%).
Выполнено: демонтаж кровли, окон, радиаторов, трубопроводов, полов, крыльца. Установлен лаги и дощатые покрытия для полов. Установлены стропилы, обрешетки кровли, шифр, карнизы, маты теплоизоляционные, пароизоляция. Установлены окна, двери противопожарные, отмостка, демонтажные работы дверей, выполнено электромонтажные работы, устройство перегородок, выполнено фасад.
Выполняются: Устраняется замечания заказчика. 
Общая готовность объекта – 100 %. 
4. Выполнение работ по комплексному капитальному ремонту здания ГБУЗ РТ «Монгун-Тайгинская ЦКБ» по адресу: Республика Тыва, с. Мугур-Аксы, ул. Саны-Шири, д. 56, заключен государственный контракт № 2024.0304 от 15.03.2024 с ООО «Тудугжу» на сумму 21 359 500,00 рублей. Срок выполнения работ 90 календарных дней с 01.04.2024 – 31.07.2024 гг. 
Профинансировано –15 516 672,0 рублей (72,65%). 
Выполнено: демонтажные работы кровли, демонтаж облицовки стен и потолка из гипсокартона, пола, дверей, окон, уширение проема. Установка стропил, обрешетки и устройство кровли, карниза. Устройство перегородок, облицовка стен и потолков гипсокартоном, отделочные работы (штукатурка) стен и потолков, установка окон и дверей. Замена системы отопления, установка котлов (2 шт), замена системы водоснабжения и водоотведения, установка сантехнических приборов, замена системы электроснабжения, установка радиаторов. Установка септика.
Выполняются: отделочные работы, установка котлов, частично укладка линолеума, установка видеорегистраторов и пожарной сигнализации.
Общая готовность объекта – 75%. На объекте работают 5 рабочих.
5. Выполнение работ по капитальному ремонту фельдшерско-акушерского пункта с. Холь-Ожу (У-Шынаа) Тес-Хемского района Республики Тыва, заключен государственный контракт № 2024.0306 от 18.03.2024 с ООО «Санни» на сумму 5 480 000 рублей. Срок выполнения работ 60 календарных дней с 01.04.2024 – 30.06.2024 г. 
Исполнено: 3 014 182,03 рублей (55%). 
Выполнено: демонтажные работы пола, стяжки пола с керамическими плитками, демонтаж обшивки потолков, кровля, окна, установка керамических плит для стен, потолки из гипсокартона, установлен септик, скважина.
Выполняются: отделочные работы фасада, установка систем отопления радиаторы и трубы. 
Общая готовность объекта – 69 %.
6. Капитальный ремонт врачебной амбулатории с. Сукпак ГБУЗ РТ «Кызылская ЦКБ» заключен государственный контракт от 19.03.2024 г. № 2024.0836 с ИП Даваа А. К. на сумму 9 256 500,00 рублей. Срок выполнения работ 90 календарных дней с 01.05.2024 – 30.07.2024 гг. 
Исполнено:8 236 756,33 рублей (88,98%).
Профинансировано: 8 236 756,33 рублей. 
Выполнено: демонтажные работы внутри здания завершены, устройство песчано-гравийного основания пола, устройство бетонного пола, устройство перегородок, монтаж электропроводок, прокладка труб канализации, усиление фундамента. Монтаж системы электроснабжения и электроосвещения. Внутренние отделочные работы стен (в т.ч. облицовка стен и полов керамической плиткой) и потолков. Устройство кровли, крылец и отмостка, утепление наружных стен, выполнено устройство фасада.
Общая готовность объекта – 100 %. 
7. Капитальный ремонт поликлиники ГБУЗ РТ «Кызылская ЦКБ». Заключен государственный контракт № 2024.0802 от 26.03.2024 с ООО «КАПСТРОЙ» на сумму 7 755 000 рублей, срок исполнения контракта 90 календарных дней с 01.05.2024 – 30.07.2024 гг. 
Исполнено – 5 092 612,13 рублей (65,67%).
Выполнено: установлены стропила, обрешётки, обработаны деревянные конструкции крыши противопожарным септиком, устройство кровли, карниза установлены окна и межкомнатные двери, частично выполнено устройство фасада.
Выполняются: устройство фасада.
Общая готовность объекта – 75 %. На объекте работают 7 рабочих.
По завершению выполнения работ будет проведена работа по взысканию пени и неустойки за просрочки срока исполнения контракта. Минздравом направлялись претензии и требования в адрес подрядчика неоднократно.
</t>
  </si>
  <si>
    <t>В отчетном периоде в медицинские организации направлены финансовые средства на общую сумму 713197,08 тыс. руб.: в том числе из РБ 22412,150 тыс. рублей за счет средств республиканского бюджета для приобретения расходных материалов, в том числе: Противотуберкулезный диспансер -11721,850 тыс.руб., Рескожвендиспансер - 3935,50 тыс. руб., Респсихбольница - 1532,60 тыс. руб., Барун-Хем ММЦ - 2282,0 тыс.руб., Дзун-Хем ММЦ -2940,20 тыс. руб. За счет средств ОМС запланировано 19101 случаев оказание медицинской помощи в дневном стационаре. Факт за отчетный период 16049 случаев на сумму 690784,93 тыс. руб.</t>
  </si>
  <si>
    <t xml:space="preserve">В отчетном периоде на содержание ГБУЗ РТ «Противотуберкулезный санаторий «Балгазын» профинансировано 68857,684  тыс.  рублей (на коммунальные услуги, материальные запасы, заработная плата, налоги и др. статьи). </t>
  </si>
  <si>
    <t xml:space="preserve">В отчетном периоде на содержание ГБУЗ РТ "Станция переливания крови" направлено 52074,52440 тыс. рублей (на коммунальные услуги, материальные запасы, заработная плата, налоги и др. статьи). </t>
  </si>
  <si>
    <t>В отчетном периоде на содержание ГАУЗ РТ санаторий профилакторий Серебрянка направлено 34602,563 тыс. рублей (лечение больных, приобретение медикаментов, расходных материалов, коммунальные услуги, материальные запасы, заработная плата, налоги и др. статьи)</t>
  </si>
  <si>
    <t>На закупку оборудования и расходных материалов для неонатального и аудиологического скрининга в 2024 году запланировано приобретение 359 ед. на 16756,0 тыс. рублей. Заключены контракты на 359 ед. на сумму 16756,0 тыс. рублей. Поставлено 358 ед. медоборудования, оплачено 15717,93589 тыс. рублей</t>
  </si>
  <si>
    <t>В 2024 году на оказание высокотехнологичной медицинской помощи, не включенной в базовую программу обязательного медицинского страхования предусмотрено 1534,3 тыс. рублей, оплачено 1534,30тыс. рублей</t>
  </si>
  <si>
    <t xml:space="preserve">стипендии </t>
  </si>
  <si>
    <t xml:space="preserve">На 2024 год запланировано выплата стипендий студентам Республиканского медицинского колледжа на сумму 4644,0 тыс. рублей, за 9 мес.2024г. Выплачено 2465,7719тыс. руб. </t>
  </si>
  <si>
    <t xml:space="preserve">На обеспечение деятельности РМК профинансировано 54447,073 тыс. рублей (на коммунальные услуги, материальные запасы, заработная плата, налоги и др. статьи). </t>
  </si>
  <si>
    <t>На обеспечение мероприятия по подготовке средних медицинских работников Медицинского колледжа профинансировано 1311,6 тыс. Рублей</t>
  </si>
  <si>
    <t xml:space="preserve">На осуществление единовременных компенсационных выплат медицинским работникам (врачам, фельдшерам, а также акушеркам и медицинским сестрам фельдшерских и
фельдшерско-акушерских пунктов), прибывшим (переехавшим) на работу в сельские населенные пункты, либо рабочие поселки, либо поселки городского типа, либо города с
населением до 50 тыс. человек в 2023 году предусмотрено 59 000 000,00 рублей.   По состоянию на 03.10.2024 г. План- 30 врачам и 3 смп.
ФАКТ – 15 врачам и 3 смп. Исполнение – 54,5 %, по врачам – 50%, по среднему – 100%.
Осуществлены выплаты 11 врачам и 3 средним медработников, в том числе:
- врачу-стоматологу ГБУЗ РТ «Тес-Хемская ЦКБ»;
- врачу-стоматологу стоматологического кабинета в г. Ак-Довурак ГБУЗ РТ «Стоматологическая поликлиника»;
- врачу-педиатру участковому ГБУЗ РТ «Тес-Хемская ЦКБ»;
- врачу-педиатру участковому ГБУЗ «Тандинская ЦКБ» РТ;
- врачу-кардиологу ГБУЗ РТ «Тес-Хемская ЦКБ»;
- врачу-терапевту участковому врачебной амбулатории с. Элегест ГБУЗ РТ «Чеди-Хольская ЦКБ»;
- врачу-рентгенологу Бай-Тайгинской ЦКБ – 2 млн. руб.
- врачу-терапевту участковому Балгазынской УБ Тандинской – 2 млн. руб;
- врачу-стоматологу стом.кабинета с. Хову-Аксы Чеди-Хольского кожууна – 2 млн.руб;
- врачу-педиатру участковому Дзун-Хемчикского ММЦ – 1 млн. руб;
- врачу-психиатру Кызылской ЦКБ – 2 млн. рублей.
 - врачу-акушеру-гинекологу Тоджинской ЦКБ – 2 млн. рублей.
 - врачу-фтизиатру Чеди-Хольской ЦКБ – 2 млн. рублей.
 - врачу-терапевту Кызыл-Хаинской УБ Монгун-Тайгинской ЦКБ – 2 млн.руб; 
 - врачу-педиатру участковому Сут-Хольской ЦКБ – 2 млн.рублей;
- заведующей фельдшерско-акушерским пунктом-фельдшеру с. Аксы-Барлык ГБУЗ РТ «Барун-Хемчикский ММЦ»;
- акушерке врачебной амбулатории с. Дус-Даг ГБУЗ РТ «Овюрская ЦКБ».
- фельдшеру ФАП с. Хольчук Чеди-Хольского кожууна.
</t>
  </si>
  <si>
    <t xml:space="preserve">В соответствии с Постановлением Правительства Республики Тыва от 2 ноября 2021 г. № 597 "Об утверждении Порядка предоставления денежной выплаты медицинским работникам (врачам), трудоустроившимся в медицинские организации государственной системы здравоохранения Республики Тыва в 2021-2023 годах", на денежные выплаты врачам по 200 тыс. рублей ежегодно в течение 5 лет, в 2024 году предусмотрено 65 400 000,00 рублей. По состоянию на 01.09.2024 г. всего осуществлены 15 врачам по 200 тыс. рублей, заключившим договор о предоставлении выплаты в 2023 году (за 2 год работы). 
В соответствии с постановлением Правительства Республики Тыва от 21 июня 2019 г. № 324 осуществляются единовременные компенсационные выплаты в размере 1 млн. рублей врачам, заключившим трудовой договор с медицинской организацией по наиболее воостребованным специальностям. План на 2024 г. – 10 чел. с общей суммой финансирования 10 млн.рублей. План – 10 врачей, факт – 6 врачей, Процент исполнения – 60%.
Всего направлены на выплаты документы 6 врачей со следующих организаций:
1. врачу-пульмонологу Республиканская детская больница (ЯНАО), 
2. врачу-стоматологу-терапевту Стоматологическая поликлиника (ЯНАО), 
3. врачу-рентгенологу Эрзинская ЦКБ (из Иркутской области (имеется сертификат врача-фтизиатра), 
4. врачу-акушеру-гинекологу Чаа-Хольская ЦКБ;
5. врачу-фтизиатру Противотуберкулезный диспансер (из Томской области).
6. врачу-ревматологу Республиканской больницы № 1.
В настоящее время ожидается финансирование с Минфина РТ.
В октябре запланировано осуществить выплаты  врачу-неврологу (эпилептологу) Республиканской детской больницы, врачу-кардиологу РКДЦ, врачу-офтальмологу РКДЦ.
</t>
  </si>
  <si>
    <t xml:space="preserve">Выплаты Государственной премии Республики Тыва в области здравоохранения "Доброе сердце" - "Буянныг чурек" за 2023 год осуществлены в 1 кваратле 2024 г. всего на сумму 6 800 000,00 руб.  В соответствии с Указом Главы Республики Тыва от 31 января 2024 г. № 24, выплаты перечислены на счета медицинских работников 22 февраля 2024 г.  по следующим направлениям:
1) «Технология года»:
Донгаку Альберту Владимировичу, детскому врачу-травматологу-ортопеду, заведующему консультативно-диагностического центра ГБУЗ РТ «Республиканская детская больница»;
Идам-Сюрюну Буяну Ивановичу, врачу-хирургу-онкологу, заместителю главного врача по лечебной работе ГБУЗ РТ «Республиканский онкологический диспансер»;
Чооду Шолбану Викторовичу, врачу-хирургу, заместителю главного врача по системе менеджмента качества ГБУЗ РТ «Республиканского консультативно-диагностического центр»;
2) «Спасение года»: 
Уйнукаю Кежиктигу Германовичу, врачу-нейрохирургу ГБУЗ РТ «Республиканская больница № 1»;
Монгушу Вячеславу Сарыг-ооловичу, врачу-анестезиологу-реаниматологу ГБУЗ РТ «Перинатальный центр Республики Тыва»;
Ондар Инне Андреевне, врачу-хирургу ГБУЗ «Тандинская ЦКБ» РТ;
3) «За работу в экстремальных условиях»:
Куулар Ульяне Тогус-ооловне, врачу-акушеру-гинекологу ГБУЗ РТ «Овюрская ЦКБ»;
Ондару Дмитрию Робертовичу, врачу-анестезиологу-реаниматологу, руководителю Центра анестезиологии-реанимации ГБУЗ РТ «Республиканская больница №1»;
Парчиной Чодураа Владимировне, врачу-анестезиологу-реаниматологу ГБУЗ РТ «Перинатальный центр Республики Тыва»;
4) «За проведение уникальной операции, спасшей жизнь человека»:
Сату Буяну Александровичу, врачу-хирургу, заведующему операционным блоком ГБУЗ РТ «Республиканская больница № 1»;
Хертеку Кежику Вячеславовичу, детскому врачу-хирургу, заведующему детского хирургического отделения ГБУЗ РТ «Республиканская больница № 1»;
Саая Шораану Биче-ооловичу, врачу-сердечно-сосудистому хирургу, заведующему кардиохирургического отделения ГБУЗ РТ «Республиканская больница № 1»;
5) «У истоков жизни»:
Монгушу Айдыну Алексеевичу, врачу-анестезиологу-реаниматологу, заместителю главного врача по педиатрической помощи ГБУЗ РТ «Перинатальный центр Республики Тыва»;
Монгуш Алдынай Самбууевне, врачу-акушеру-гинекологу ГБУЗ РТ «Перинатальный центр Республики Тыва»;
Анай-оолу Буяну Николаевичу, врачу-анестезиологу-реаниматологу ГБУЗ РТ «Перинатальный центр Республики Тыва»;
6) «Эффективное оказание первичной медико-санитарной помощи»:
Артаа Венере Монгун-ооловне, врачу-терапевту участковому 4 терапевтического участка ГБУЗ РТ «Республиканская больница № 1»;
Монгуш Долчан Сайн-ооловне, медицинской сестре участковой 4 терапевтического участка ГБУЗ РТ «Республиканская больница № 1».
</t>
  </si>
  <si>
    <t xml:space="preserve">Из них заключены ГК на сумму 13992,0 тыс. руб., на стадии заключения ГК на сумму 25670,795 тыс. руб. , остальные  на стадии приема заявок и подготовки аукционнойдокументации.  Исполнено на сумму 7993,0тыс. рублей. </t>
  </si>
  <si>
    <t xml:space="preserve">
И Н Ф О Р М А Ц И Я
о ходе реализации государственной программы "Развитие здравоохранения Республики Тыва" за 9 месяцев 2024 г.</t>
  </si>
  <si>
    <t>В отчетном периоде на содержание подведомственных учреждений Минздрава РТ (прочие учреждения) направлены 324516,60226 тыс.  руб., в том числе по состоянию на 30.10.2024г.: ГБУЗ РТ «Бюро судебно-медицинской экспертизы» -68748,20 тыс.руб., ГБУЗ РТ «Республиканский Центр по профилактике и борьбе со СПИД и инфекционными заболеваниями»  -52278,75тыс. руб.,  ГБУЗ РТ «Республиканский центр восстановительной медицины и реабилитации для детей» 20480,64 тыс.руб., ГБУЗ РТ «Республиканский центр общественного здоровья и медицинской профилактики» -25807,45 тыс. руб., ГБУ РТ «Ресфармация» -24665,53тыс. руб., ГБУЗ «Медицинский информационно-аналитический центр Республики Тыва» -62665,98тыс. руб., ГБУ РТ «Учреждение по административно-хозяйственному обеспечению учреждений здравоохранения Республики Тыва»47703,30 тыс. руб., ГБУ «Научно-исследовательский институт медико-социальных проблем и управления Республики Тыва» -17982,39 тыс.  руб., ГБУЗ РТ «Республиканский центр скорой медицинской помощи и медицины катастроф» - 1980,63 тыс. руб., ГБУЗ РТ "Республиканский онкологический диспансер" - 2091,47 тыс. рублей</t>
  </si>
  <si>
    <t>В отчетном периоде на содержание подведомственных учреждений Минздрава РТ (стационаров) направлены 3327096,02тыс. руб., в том числе из РБ 709872,47 тыс. рублей: ГБУЗ РТ «Республиканская психиатрическая больница» - 237555,02 тыс. руб., ГБУЗ РТ «Инфекционная больница» - 3850,0 тыс. руб., ГБУЗ РТ «Республиканский кожно-венерологический диспансер» - 15605,51 тыс. руб., ГБУЗ РТ «Противотуберкулезный диспансер» - 394529,19 тыс. руб., ГБУЗ РТ «Барун-Хемчикский межкожуунный медицинский центр" - 7314,10тыс. руб.,  ГБУЗ РТ «Дзун-Хемчикская ЦКБ» - 10240,50 тыс. руб., ГБУЗ РТ «Каа-Хемская ЦКБ» - 5299,63  тыс. руб., ГБУЗ РТ «Монгун-Тайгинская ЦКБ» -1235,24 тыс. руб., ГБУЗ РТ «Пий-Хемская ЦКБ» - 6133,33 тыс. руб., ГБУЗ РТ «Улуг-Хемский межкожуунный медицинский центр» - 19177,30 тыс. руб., ГБУЗ РТ «Чеди-Хольская ЦКБ» -2859,11088 тыс. руб., ГБУЗ РТ «Эрзинская ЦКБ» - 6143,55 тыс. руб. За счет средств ОМС запланировано 52176 случаев лечения больных в круглосуточном стационаре. Факт за отчетный период 36496 случаев на сумму 2617223,55 тыс. руб.</t>
  </si>
  <si>
    <t>В отчетном периоде на оказание медицинской помощи в амбулаторных условиях направлены 207202,8444 тыс. руб, в том числе: ГБУЗ РТ «Республиканская психиатрическая больница» -39586,050 тыс. руб., ГБУЗ РТ «Республиканский кожно-венерологический диспансер»-10037,80 тыс. руб., ГБУЗ РТ «Противотуберкулезный диспансер» - 53141,40 тыс. руб., ГБУЗ РТ «Бай-Тайгинская ЦКБ» -7739,48тыс. руб., ГБУЗ РТ «Барун-Хемчикский межкожуунный медицинский центр" -6212,82 тыс.руб.,  ГБУЗ РТ «Дзун-Хемчикская ЦКБ» -7198,92 тыс. руб., ГБУЗ РТ «Каа-Хемская ЦКБ» -4810,67 тыс.руб., ГБУЗ РТ «Кызылская ЦКБ» -9393,63 тыс. руб., ГБУЗ РТ «Монгун-Тайгинская ЦКБ» -3050,55 тыс. руб., ГБУЗ РТ «Овюрская ЦКБ» -8269,61 тыс.руб., ГБУЗ РТ «Пий-Хемская ЦКБ» -9231,73 тыс. руб., ГБУЗ РТ «Сут-Хольская ЦКБ» - 7054,27тыс.руб., ГБУЗ РТ «Тандинская ЦКБ» -4545,77тыс.руб., ГБУЗ РТ «Тес-Хемская ЦКБ» - 3039,20тыс. руб.,  ГБУЗ РТ "Тере-Хольская ЦКБ" -2160,36 тыс. руб., ГБУЗ РТ «Тоджинская ЦКБ» -6662,90тыс. руб., ГБУЗ РТ «Улуг-Хемский межкожуунный медицинский центр» -8890,87тыс.руб., ГБУЗ РТ "Чаа-Хольская ЦКБ" -5708,07 тыс. руб., ГБУЗ РТ «Чеди-Хольская ЦКБ» -1979,25 тыс. руб., ГБУЗ РТ «Эрзинская ЦКБ» -3445,26 тыс. руб.</t>
  </si>
  <si>
    <r>
      <t xml:space="preserve">За отчетный период направлены финансовые средства в медицинские организации на общую сумму 26821,13 тыс. руб., в том числе: Ресонкодиспансер - 10017,56 тыс. руб., Улуг-Хемский ММЦ -11223,97 тыс руб., Республиканская детская </t>
    </r>
    <r>
      <rPr>
        <sz val="9"/>
        <rFont val="Times New Roman"/>
        <family val="1"/>
        <charset val="204"/>
      </rPr>
      <t>больница - 5547,60</t>
    </r>
    <r>
      <rPr>
        <sz val="10"/>
        <rFont val="Times New Roman"/>
        <family val="1"/>
        <charset val="204"/>
      </rPr>
      <t>тыс. руб., Республиканская больница № 1- 32,0 тыс. рублей.</t>
    </r>
  </si>
  <si>
    <r>
      <t>Кассовый расход за январь-сентябрь 2024 г. (тыс. руб.)</t>
    </r>
    <r>
      <rPr>
        <vertAlign val="superscript"/>
        <sz val="10"/>
        <color theme="1"/>
        <rFont val="Times New Roman"/>
        <family val="1"/>
        <charset val="204"/>
      </rPr>
      <t xml:space="preserve"> </t>
    </r>
  </si>
  <si>
    <t xml:space="preserve">На отправку больных на лечение за пределы республики направлено 8437,30тыс. рублей. Поступило 1684 заявлений (дети –679), из них получили лечение – 558 чел. (дети – 245), отказано - 305 (дети – 90), активные талоны –84 (дети – 34), в листе ожидания – 737(дети –310). </t>
  </si>
  <si>
    <t>23,1; 94,2; 114,3.</t>
  </si>
  <si>
    <t>7,5; 66,27</t>
  </si>
  <si>
    <t>622,2; 7,5; 327,1</t>
  </si>
  <si>
    <t>327,17; 73,5</t>
  </si>
  <si>
    <t>327,1; 73,5</t>
  </si>
  <si>
    <t>23,1; 66,27</t>
  </si>
  <si>
    <t xml:space="preserve">В соответствии с Законом Республики Тыва от 15 декабря 2023 г. № 1002-ЗРТ «О республиканском бюджета Республики Тыва на 2024 год и на плановый период 2025 и 2026 годов», в рамках реализации государственной программы Республики Тыва «Развитие здравоохранения на 2018-2025 гг.» на капитальный ремонт объектов здравоохранения предусмотрены финансовые средства в размере 24 860,00 тыс. рублей.
В соответствии с Приказом Минздрава РТ от 01.04.2024 г. № 467пр/24 «Об утверждении перечня объектов капитального ремонта, планируемых по линии здравоохранения до 2026 года за счет средств республиканского бюджета Республики Тыва» на 2024 год запланировано проведение капитального ремонта в 5-и подведомственных учреждениях на сумму 17 571,07 тыс. рублей:
1) Капитальный ремонт окон и дверей здания ГБУЗ РТ «Пий-Хемская ЦКБ» по адресу: РТ, Пий-Хемский район, г. Туран, ул. Горная, д. 14 на сумму 4 317,70 тыс. рублей (завершен);
2) Капитальный ремонт входной группы здания ГБУЗ РТ «Респсихбольница» расположенного по адресу: РТ, г. Кызыл, ул. Островная, д. 6 на сумму 5 765,20 тыс. рублей;
3) Капитальный ремонт теплотрассы ГБУЗ РТ «Тес-Хемская ЦКБ» на общую сумму 2 963,909 тыс. рублей (документы направлены для размещения в ЕИС Закупки); 
4) Капитальный ремонт тепловой сети и водопровода (в одном канале) с. Балгазын ГБУЗ «Тандинская ЦКБ» РТ на сумму 1 905,84 тыс. рублей (документы размещены в ЕИС Закупки)
5) Капитальный ремонт котельной ГБУЗ РТ «Пий-Хемская ЦКБ» на сумму 2 628,00 тыс. рублей.
На оставшиеся средства в размере 7 288,93 тыс. рублей Минздравом РТ запланировано подключение к централизованным сетям теплоснабжения 2-х объектов:
1) здания отделения офтальмологии, эндокринологии и оториноларингологии ГБУЗ «Республиканская больница № 1», расположенного по адресу: г. Кызыл. Ул. Калинина, д. 128А;
2) здания ГБУ «Учреждения по административно-хозяйственному обеспечению учреждений здравоохранения Республики Тыва», расположенного по адресу: г. Кызыл, ул. Калинина, д. 128Б.
Заключен государственный контракт с ООО «Пионер-Абакан» от 20.09.2024 г. № 2024.4134 на сумму 7 200,00 тыс. рублей, со сроком исполнения до 31.12.2024 г. 
Работы на сегодня не начаты, в связи с тем, что закупаются строительные материалы. 
Ход выполнения работ:
1) Капитальный ремонт окон и дверей здания ГБУЗ РТ «Пий-Хемская ЦКБ» по адресу: РТ, Пий-Хемский район, г. Туран, ул. Горная, д. 14 на сумму 4 317,70 тыс. рублей. Работы на объекте завершены. Готовность объекта: 100 %. 
2) Капитальный ремонт входной группы здания ГБУЗ РТ «Респсихбольница» расположенного по адресу: РТ, г. Кызыл, ул. Островная, д. 6.
В 2023 г. заключен госконтракт на выполнение работ по капитальному ремонту входной группы здания ГБУЗ РТ «Респсихбольница» № 2023.2203 от 30.06.2023 г. с подрядной организацией ООО «МОНОЛИТСТРОЙ» на сумму 6 405 ,78 тыс. руб. 
Профинансировано – 640578,0 рублей (аванс 10%). На проверку предоставлен акты выполненных работ на сумму 5241635,64.
Выполнено: валка деревьев, планировка земельного участка, устройство фундамента, выполнены стены и кровля КПП, установлены металлические каркасы стен гаража, ферма кровли гаража, сварочные работы конструкций стен гаража, система отопления, установлены основания асфальта для гаража, установлены решетчатые ограждения прогулочного двора.
Выполняется: закупается материалы ограждения металлоконструкции, параллельно устраняются замечания заказчика.
Готовность объекта: 95 %.
3) Капитальный ремонт теплотрассы ГБУЗ РТ «Тес-Хемская ЦКБ» на общую сумму 2 963,909 тыс. рублей. заключен государственный контракт №2024.3655 от 14.08.2024 г. на сумму 2 815,70 тыс. рублей с подрядной организацией ООО «Мастерстрой».
 Выполнено: земляные работы, устройство траншеи, прокладка трубопроводов отопления и ХВС, гидравлические испытания, гидроизоляция и утепление труб, обратная засыпка. Приняты акты выполненных работ на сумму 2 815,70 тыс. рублей.
Готовность объекта – 100%. 
4) Капитальный ремонт тепловой сети и водопровода (в одном канале) с. Балгазын ГБУЗ «Тандинская ЦКБ» РТ на сумму 1 905,84 тыс. рублей.  заключен государтсвенный контракт 2024.3671 от 14.08.2024 г. на сумму 1 750,00 тыс. рублей с подрядной организацией ООО «Пионер-Абакан». 
Работы на объекте завершены, готовность 100%
5) Капитальный ремонт котельной ГБУЗ РТ «Пий-Хемская ЦКБ». Заключен государственный контракт с ООО «Теплокомплект» в лице директора Анатолия Ивановича Изосимова от 17.05.2024 г. № 2024.2117 на сумму 2 595 000,00 рублей. Срок исполнение госконтракта 60 календарный дней с момента заключения.
Готовность объекта: 100 %. Работы на объекте завершены.
</t>
  </si>
  <si>
    <r>
      <t>На приобретение 10 ед. автомобильного транспорта предусмотрено 10 468,9 тыс. рублей, в том числе из федерального бюджета – 10 233,0 тыс. рублей, из республиканского бюджета – 235,8 тыс. рублей. Заключены контракты на 10 ед. поставки автомобиля на сумму 10 468,9 тыс. рублей (100,0%). Исполнено на сумму 10 468,9 тыс. рублей (100,0%). (</t>
    </r>
    <r>
      <rPr>
        <i/>
        <sz val="14"/>
        <color theme="1"/>
        <rFont val="Times New Roman"/>
        <family val="1"/>
        <charset val="204"/>
      </rPr>
      <t>ГБУЗ РТ Бай-Тайгинская ЦКБ – 1 ед., ГБУЗ РТ Тандинская ЦКБ – 1 ед., ГБУЗ РТ Кызылская ЦКБ – 1 ед., ГБУЗ РТ Монгун-Тайгинская ЦКБ – 1 ед., ГБУЗ РТ Овюрская ЦКБ – 1 ед., ГБУЗ РТ Сут-Хольская ЦКБ – 1 ед., ГБУЗ РТ Тес-Хемская ЦКБ – 1 ед., ГБУЗ РТ Тоджинская ЦКБ – 1ед., ГБУЗ РТ Эрзинская ЦКБ – 1 ед., ГБУЗ РТ Тере-Хольская ЦКБ – 1 ед.).</t>
    </r>
  </si>
  <si>
    <r>
      <t>На приобретение 10 ед. автомобильного транспорта предусмотрено 10 468,9 тыс. рублей, в том числе из федерального бюджета – 10 233,0 тыс. рублей, из республиканского бюджета – 235,8 тыс. рублей. Заключены контракты на 10 ед. поставки автомобиля на сумму 10 468,9 тыс. рублей (100,0%). Исполнено на сумму 10 468,9 тыс. рублей (100,0%). (</t>
    </r>
    <r>
      <rPr>
        <i/>
        <sz val="9"/>
        <color theme="1"/>
        <rFont val="Times New Roman"/>
        <family val="1"/>
        <charset val="204"/>
      </rPr>
      <t>ГБУЗ РТ Бай-Тайгинская ЦКБ – 1 ед., ГБУЗ РТ Тандинская ЦКБ – 1 ед., ГБУЗ РТ Кызылская ЦКБ – 1 ед., ГБУЗ РТ Монгун-Тайгинская ЦКБ – 1 ед., ГБУЗ РТ Овюрская ЦКБ – 1 ед., ГБУЗ РТ Сут-Хольская ЦКБ – 1 ед., ГБУЗ РТ Тес-Хемская ЦКБ – 1 ед., ГБУЗ РТ Тоджинская ЦКБ – 1ед., ГБУЗ РТ Эрзинская ЦКБ – 1 ед., ГБУЗ РТ Тере-Хольская ЦКБ – 1 ед.).</t>
    </r>
  </si>
  <si>
    <t>На оснащение и переоснащение медицинских организаций 41 медицинскими оборудованиями предусмотрено 75 578,6 тыс. рублей, в том числе из федерального бюджета – 73 875,7 тыс. рублей, из республиканского бюджета – 1702,9 тыс. рублей. Заключены контракты на сумму 75 578,0 тыс. рублей (100,0%). Исполнено на сумму 68 457,3 тыс. рублей (91,0%) для нужд 8 ЦКБ, 3 ММЦ, ГБУЗ РТ Республиканская больница № 1, ГБУЗ РТ Республиканская больница № 2, ГБУЗ РТ Республиканская детская больница и ГБУЗ РТ Республиканская консультативно-диагностический центр.</t>
  </si>
  <si>
    <t>В целях приведения в соответствие зданий (помещений) санитарным правилам и нормам, и улучшение качества оказания медицинских в текущем годуНа выполнение работ по текущему ремонту отопления ГБУЗ РТ «РКДЦ» по адресу: Республика Тыва, г. Кызыл, ул. Дружба, д. 36 заключен государственный контракт № 2024.2237 от 28.05.2024 г. с индивидуальным предпринимателем Даваа Анаймаа Кужугетовной, со сроком исполнения ГК до 31.12.2024 г. (со сроком окончания, согласно графику выполнения СМР 90 календарных дней, с момента подписания)</t>
  </si>
  <si>
    <t xml:space="preserve">В рамках федерального проекта «Развитие детского здравоохранения, включая создание современной инфраструктуры оказания медицинской помощи детям» между Министерством здравоохранения Российской Федерации и Правительством Республики Тыва от 30 декабря 2023 г. заключено Соглашение № 056-09-2022-188 о предоставлении из федерального бюджета в 2024-2026 годах бюджету Республики Тыва субсидии на софинансирование строительства новой детской больницы в г. Кызыле.
Объемы финансирования инвестиционного проекта на строительство объекта по Соглашению составляет 3 386 840 238,0 рублей, в том числе на 2024 год 581699800,0 рублей.
По строительству: 
Детская больница запроектирована на 150 коек, где госпитализация больных производится как в плановом порядке, так и по неотложным медицинским показаниям. Больничный корпус состоит из 5 блоков, здание 3-х этажное с подвалом, в плане запроектировано П-образным с общими размерами по осям 103,9х79,8 м, исполнено в железобетонном монолитном каркасе, с несущими наружными стенами из газобетонных блоков с облицовкой НФС (навесная фасадная система).
Технико-экономические показатели: общая площадь здания – 19 571,59 м2, полезная площадь здания – 16 991,0 м2, строительный объем – 91 407,0 м3, площадь застройки – 5 523,3 м2, этажность – 3, количество этажей – 4.
Основные строительные конструкции: фундаменты железобетонные ленточные 1200*400 мм (ШхВ), колонны монолитные ж/б 400х400 мм, ригели (балки) монолитные ж/б 400*600 мм (ШхВ), диафрагмы монолитные ж/б толщ. 250 мм, плиты перекрытий и покрытий монолитные ж/б толщ. 200 мм, наружные стены каменные.
Вспомогательные здания и сооружения по РДБ:
гараж, котельная, склад угля, ДЭС (модуль), медицинский концентратор кислорода (модуль), павильон для мусорных контейнеров (модуль), резервуар для ливневых стояков 1 и 2 (модуль), ТП (модуль), наружные инженерные сети и благоустройство.
Разрешение на строительство.
Разрешение на строительство будет оформлено в соответствии со статьей 51 Градкодекса РФ после получения положительного заключение госэкспертизы.
Выполнение строительно-монтажных работ (с нарастающим).
На строительной площадке выполнены следующие работы: проведен демонтаж объектов, расположенных на участке (остались хозкорпус и ЦТП-57); проведено ограждение территории строительства; размещены сооружения производственного, складского и вспомогательного назначения, обеспечен контрольно-пропускной режим; установлена веб-камера, передающая в режиме реального времени видеоизображение о строительстве объекта; проведены разбивочная основа и разбивка осей объекта на местности.
Выполнены следующие работы по основному зданию объекта:
а) на блоке 1: разработан котлован;
б) на блоках 2 и 5: котлован под блоки разработан на 50% (работы приостановлены, в связи с необходимостью переноса теплосетей и ЦТП, в соответствии с договором техприсоединения работы будет осуществлять АО «Кызылская ТЭЦ», необходимо финансирование 15% от 73,5 млн. руб.);
в) на блоке 3: разработан котлован, установлены монолитные ленточные фундаменты, проведено бетонирование стены См302, диафрагм Дм302, Дм304;
г) на блоке 4: ведутся работы на нулевом цикле: разработан котлован, установлены монолитные ленточные фундаменты, проведено бетонирование монолитных железобетонных конструкций до перекрытия, выполнено устройство бетонного основания под полы в помещениях цокольного этажа, выполнено армирование и установка опалубки монолитных балок на отм. -0,100 (12 шт.) и перекрытия, бетонирование данных конструкций планируется провести 02.10.2024.
Привлечено СиС (ежедневная усредненная численность): 
- людские ресурсы – 30 чел.;
- строительная техника, всего – 7 ед., в т.ч.: автокран – 1, автоманипулятор (воровайка) – 1, фронтальный погрузчик – 1, самосвал – 3, автобетоносмеситель – 1.
Общая строительная готовность по объекту (больничному комплексу): 3%.
 </t>
  </si>
  <si>
    <t>1.45. Региональный проект «Борьба с онкологическими заболеваниями», всего, в том числе:</t>
  </si>
  <si>
    <t xml:space="preserve">По состоянию на 01.10.2024 года на лекарственные препараты, на приобретение тест-систем заключены 6 государственных контрактов. Оплачено 10479,40 тыс.рублей. </t>
  </si>
  <si>
    <r>
      <t>Заключены 2 ГК на сумму 3 029,4тыс. рублей. Исполнено на сумму 3029,4 тыс. рублей (100% от плана). Закуплены датчики системы непрерывного мониторинга глюкозы в количестве </t>
    </r>
    <r>
      <rPr>
        <sz val="12"/>
        <color rgb="FF000000"/>
        <rFont val="Times New Roman"/>
        <family val="1"/>
        <charset val="204"/>
      </rPr>
      <t>1152 штуки</t>
    </r>
  </si>
  <si>
    <t>Системами непрерывного мониторинга глюкозы обеспечены в 100% (всего 27 детей)</t>
  </si>
  <si>
    <r>
      <t>Заключены 2 ГК на сумму 3 029,4тыс. рублей. Исполнено на сумму 3029,4 тыс. рублей (100% от плана). Закуплены датчики системы непрерывного мониторинга глюкозы в количестве </t>
    </r>
    <r>
      <rPr>
        <sz val="10"/>
        <color rgb="FF000000"/>
        <rFont val="Times New Roman"/>
        <family val="1"/>
        <charset val="204"/>
      </rPr>
      <t>1152 штуки. Системами непрерывного мониторинга глюкозы обеспечены в 100% (всего 27 детей)</t>
    </r>
  </si>
  <si>
    <t>По состоянию на 01.10.2024 года на лекарственные препараты оплачено на сумму 6435,86 тыс.рублей.</t>
  </si>
  <si>
    <t>На медицинсоке страхование неработающего населения направлено 2801378,9 тыс.руб.</t>
  </si>
  <si>
    <t>105,4; 69,3</t>
  </si>
  <si>
    <t>На осуществление выплат стипендии студентам, обучающимся по договору о целевом обучении в государственном образовательном учреждении высшего профессионального образования, осуществляющем подготовку кадров в сфере здравоохранения запланировано  6390,0 тыс. рублей, факт 0 тыс.рублей.</t>
  </si>
  <si>
    <t>Лекарственное обеспечение для лечения пациентов с хроническими вирусными гепатитами по состоянию на 01.06.2024 года заключены 5 государственных контракта на сумму 5 499,000 тыс. руб. По состоянию на 01.10.2024 года заключены 5 государственных контракта на сумму 5 499,000 тыс. руб. Поставлено на сумму 5 499,00 тыс. руб. Оплачено на сумму 5 499,00 тыс. рублей.</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</si>
</sst>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 _₽_-;\-* #,##0.00\ _₽_-;_-* &quot;-&quot;??\ _₽_-;_-@_-"/>
    <numFmt numFmtId="164" formatCode="0.0"/>
  </numFmts>
  <fonts count="22" x14ac:knownFonts="1">
    <font>
      <sz val="11"/>
      <color theme="1"/>
      <name val="Calibri"/>
      <family val="2"/>
      <scheme val="minor"/>
    </font>
    <font>
      <sz val="8"/>
      <color theme="1"/>
      <name val="Times New Roman"/>
      <family val="1"/>
      <charset val="204"/>
    </font>
    <font>
      <sz val="10"/>
      <color theme="1"/>
      <name val="Times New Roman"/>
      <family val="1"/>
      <charset val="204"/>
    </font>
    <font>
      <sz val="10"/>
      <name val="Times New Roman"/>
      <family val="1"/>
      <charset val="204"/>
    </font>
    <font>
      <vertAlign val="superscript"/>
      <sz val="10"/>
      <color theme="1"/>
      <name val="Times New Roman"/>
      <family val="1"/>
      <charset val="204"/>
    </font>
    <font>
      <sz val="10"/>
      <color theme="9" tint="0.59999389629810485"/>
      <name val="Times New Roman"/>
      <family val="1"/>
      <charset val="204"/>
    </font>
    <font>
      <sz val="9"/>
      <color theme="1"/>
      <name val="Times New Roman"/>
      <family val="1"/>
      <charset val="204"/>
    </font>
    <font>
      <b/>
      <sz val="10"/>
      <color theme="1"/>
      <name val="Times New Roman"/>
      <family val="1"/>
      <charset val="204"/>
    </font>
    <font>
      <sz val="8"/>
      <color theme="1"/>
      <name val="Calibri"/>
      <family val="2"/>
      <scheme val="minor"/>
    </font>
    <font>
      <sz val="9"/>
      <color theme="1"/>
      <name val="Calibri"/>
      <family val="2"/>
      <scheme val="minor"/>
    </font>
    <font>
      <u/>
      <sz val="9"/>
      <color theme="1"/>
      <name val="Times New Roman"/>
      <family val="1"/>
      <charset val="204"/>
    </font>
    <font>
      <sz val="10"/>
      <color rgb="FFFF0000"/>
      <name val="Times New Roman"/>
      <family val="1"/>
      <charset val="204"/>
    </font>
    <font>
      <sz val="8"/>
      <name val="Times New Roman"/>
      <family val="1"/>
      <charset val="204"/>
    </font>
    <font>
      <sz val="9"/>
      <name val="Times New Roman"/>
      <family val="1"/>
      <charset val="204"/>
    </font>
    <font>
      <sz val="11"/>
      <color theme="1"/>
      <name val="Calibri"/>
      <family val="2"/>
      <scheme val="minor"/>
    </font>
    <font>
      <sz val="14"/>
      <color theme="1"/>
      <name val="Times New Roman"/>
      <family val="1"/>
      <charset val="204"/>
    </font>
    <font>
      <i/>
      <sz val="14"/>
      <color theme="1"/>
      <name val="Times New Roman"/>
      <family val="1"/>
      <charset val="204"/>
    </font>
    <font>
      <i/>
      <sz val="9"/>
      <color theme="1"/>
      <name val="Times New Roman"/>
      <family val="1"/>
      <charset val="204"/>
    </font>
    <font>
      <sz val="11"/>
      <color rgb="FF2C2D2E"/>
      <name val="Arial"/>
      <family val="2"/>
      <charset val="204"/>
    </font>
    <font>
      <sz val="12"/>
      <color rgb="FF000000"/>
      <name val="Times New Roman"/>
      <family val="1"/>
      <charset val="204"/>
    </font>
    <font>
      <sz val="10"/>
      <color rgb="FF000000"/>
      <name val="Times New Roman"/>
      <family val="1"/>
      <charset val="204"/>
    </font>
    <font>
      <sz val="10"/>
      <color rgb="FF2C2D2E"/>
      <name val="Times New Roman"/>
      <family val="1"/>
      <charset val="204"/>
    </font>
  </fonts>
  <fills count="8">
    <fill>
      <patternFill patternType="none"/>
    </fill>
    <fill>
      <patternFill patternType="gray125"/>
    </fill>
    <fill>
      <patternFill patternType="solid">
        <fgColor theme="0"/>
        <bgColor indexed="64"/>
      </patternFill>
    </fill>
    <fill>
      <patternFill patternType="solid">
        <fgColor theme="9" tint="0.59999389629810485"/>
        <bgColor indexed="64"/>
      </patternFill>
    </fill>
    <fill>
      <patternFill patternType="solid">
        <fgColor theme="7" tint="0.39997558519241921"/>
        <bgColor indexed="64"/>
      </patternFill>
    </fill>
    <fill>
      <patternFill patternType="solid">
        <fgColor rgb="FF92D050"/>
        <bgColor indexed="64"/>
      </patternFill>
    </fill>
    <fill>
      <patternFill patternType="solid">
        <fgColor theme="4"/>
        <bgColor indexed="64"/>
      </patternFill>
    </fill>
    <fill>
      <patternFill patternType="solid">
        <fgColor theme="4" tint="0.39997558519241921"/>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style="thin">
        <color indexed="64"/>
      </top>
      <bottom/>
      <diagonal/>
    </border>
    <border>
      <left style="thin">
        <color indexed="64"/>
      </left>
      <right/>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xf numFmtId="9" fontId="14" fillId="0" borderId="0" applyFont="0" applyFill="0" applyBorder="0" applyAlignment="0" applyProtection="0"/>
  </cellStyleXfs>
  <cellXfs count="245">
    <xf numFmtId="0" fontId="0" fillId="0" borderId="0" xfId="0"/>
    <xf numFmtId="0" fontId="2" fillId="0" borderId="0" xfId="0" applyFont="1"/>
    <xf numFmtId="0" fontId="2" fillId="0" borderId="1" xfId="0" applyFont="1" applyBorder="1" applyAlignment="1">
      <alignment horizontal="center" vertical="center" wrapText="1"/>
    </xf>
    <xf numFmtId="49" fontId="2" fillId="0" borderId="1" xfId="0" applyNumberFormat="1" applyFont="1" applyBorder="1" applyAlignment="1">
      <alignment horizontal="center" vertical="center" wrapText="1"/>
    </xf>
    <xf numFmtId="0" fontId="2" fillId="0" borderId="1" xfId="0" applyFont="1" applyBorder="1" applyAlignment="1">
      <alignment horizontal="center" wrapText="1"/>
    </xf>
    <xf numFmtId="0" fontId="2" fillId="0" borderId="1" xfId="0" applyFont="1" applyBorder="1" applyAlignment="1">
      <alignment vertical="center" wrapText="1"/>
    </xf>
    <xf numFmtId="49" fontId="2" fillId="0" borderId="1" xfId="0" applyNumberFormat="1" applyFont="1" applyBorder="1" applyAlignment="1">
      <alignment vertical="center" wrapText="1"/>
    </xf>
    <xf numFmtId="0" fontId="2" fillId="3" borderId="1" xfId="0" applyFont="1" applyFill="1" applyBorder="1" applyAlignment="1">
      <alignment vertical="center" wrapText="1"/>
    </xf>
    <xf numFmtId="0" fontId="2" fillId="3" borderId="1" xfId="0" applyFont="1" applyFill="1" applyBorder="1" applyAlignment="1">
      <alignment horizontal="center" vertical="center" wrapText="1"/>
    </xf>
    <xf numFmtId="49" fontId="2" fillId="3" borderId="1" xfId="0" applyNumberFormat="1" applyFont="1" applyFill="1" applyBorder="1" applyAlignment="1">
      <alignment horizontal="center" vertical="center" wrapText="1"/>
    </xf>
    <xf numFmtId="49" fontId="2" fillId="3" borderId="1" xfId="0" applyNumberFormat="1" applyFont="1" applyFill="1" applyBorder="1" applyAlignment="1">
      <alignment vertical="center" wrapText="1"/>
    </xf>
    <xf numFmtId="0" fontId="2" fillId="0" borderId="1" xfId="0" applyFont="1" applyBorder="1" applyAlignment="1">
      <alignment horizontal="left" vertical="center" wrapText="1"/>
    </xf>
    <xf numFmtId="49" fontId="2" fillId="0" borderId="1" xfId="0" applyNumberFormat="1" applyFont="1" applyBorder="1" applyAlignment="1">
      <alignment horizontal="center" vertical="center"/>
    </xf>
    <xf numFmtId="0" fontId="2" fillId="2" borderId="1" xfId="0" applyFont="1" applyFill="1" applyBorder="1" applyAlignment="1">
      <alignment horizontal="left" vertical="center" wrapText="1"/>
    </xf>
    <xf numFmtId="0" fontId="2" fillId="2" borderId="1" xfId="0" applyFont="1" applyFill="1" applyBorder="1" applyAlignment="1">
      <alignment vertical="center" wrapText="1"/>
    </xf>
    <xf numFmtId="0" fontId="2" fillId="2" borderId="1" xfId="0" applyFont="1" applyFill="1" applyBorder="1" applyAlignment="1">
      <alignment horizontal="center" vertical="center" wrapText="1"/>
    </xf>
    <xf numFmtId="49" fontId="2" fillId="2" borderId="1" xfId="0" applyNumberFormat="1" applyFont="1" applyFill="1" applyBorder="1" applyAlignment="1">
      <alignment horizontal="center" vertical="center" wrapText="1"/>
    </xf>
    <xf numFmtId="49" fontId="2" fillId="2" borderId="1" xfId="0" applyNumberFormat="1" applyFont="1" applyFill="1" applyBorder="1" applyAlignment="1">
      <alignment vertical="center" wrapText="1"/>
    </xf>
    <xf numFmtId="0" fontId="2" fillId="3" borderId="1" xfId="0" applyFont="1" applyFill="1" applyBorder="1" applyAlignment="1">
      <alignment horizontal="left" vertical="center" wrapText="1"/>
    </xf>
    <xf numFmtId="43" fontId="2" fillId="0" borderId="0" xfId="0" applyNumberFormat="1" applyFont="1"/>
    <xf numFmtId="43" fontId="2" fillId="2" borderId="1" xfId="0" applyNumberFormat="1" applyFont="1" applyFill="1" applyBorder="1" applyAlignment="1">
      <alignment vertical="center" wrapText="1"/>
    </xf>
    <xf numFmtId="0" fontId="6" fillId="0" borderId="0" xfId="0" applyFont="1" applyAlignment="1">
      <alignment horizontal="center"/>
    </xf>
    <xf numFmtId="0" fontId="6" fillId="0" borderId="1" xfId="0" applyFont="1" applyBorder="1" applyAlignment="1">
      <alignment horizontal="center" vertical="center" wrapText="1"/>
    </xf>
    <xf numFmtId="0" fontId="6" fillId="0" borderId="1" xfId="0" applyFont="1" applyBorder="1" applyAlignment="1">
      <alignment horizontal="center" vertical="top" wrapText="1"/>
    </xf>
    <xf numFmtId="0" fontId="7" fillId="0" borderId="1" xfId="0" applyFont="1" applyBorder="1" applyAlignment="1">
      <alignment vertical="center" wrapText="1"/>
    </xf>
    <xf numFmtId="0" fontId="7" fillId="0" borderId="1" xfId="0" applyFont="1" applyBorder="1" applyAlignment="1">
      <alignment horizontal="center" vertical="center" wrapText="1"/>
    </xf>
    <xf numFmtId="49" fontId="7" fillId="0" borderId="1" xfId="0" applyNumberFormat="1" applyFont="1" applyBorder="1" applyAlignment="1">
      <alignment horizontal="center" vertical="center" wrapText="1"/>
    </xf>
    <xf numFmtId="49" fontId="7" fillId="0" borderId="1" xfId="0" applyNumberFormat="1" applyFont="1" applyBorder="1" applyAlignment="1">
      <alignment vertical="center" wrapText="1"/>
    </xf>
    <xf numFmtId="0" fontId="6" fillId="0" borderId="1" xfId="0" applyFont="1" applyBorder="1" applyAlignment="1">
      <alignment horizontal="center" vertical="center" wrapText="1"/>
    </xf>
    <xf numFmtId="0" fontId="2" fillId="0" borderId="1" xfId="0" applyFont="1" applyBorder="1" applyAlignment="1">
      <alignment horizontal="center" vertical="center" wrapText="1"/>
    </xf>
    <xf numFmtId="0" fontId="2" fillId="0" borderId="1" xfId="0" applyFont="1" applyBorder="1" applyAlignment="1">
      <alignment vertical="center" wrapText="1"/>
    </xf>
    <xf numFmtId="49" fontId="2" fillId="0" borderId="1" xfId="0" applyNumberFormat="1" applyFont="1" applyBorder="1" applyAlignment="1">
      <alignment horizontal="center" vertical="center" wrapText="1"/>
    </xf>
    <xf numFmtId="0" fontId="1" fillId="0" borderId="0" xfId="0" applyFont="1"/>
    <xf numFmtId="0" fontId="8" fillId="0" borderId="0" xfId="0" applyFont="1"/>
    <xf numFmtId="0" fontId="2" fillId="0" borderId="0" xfId="0" applyFont="1" applyAlignment="1">
      <alignment horizontal="justify" wrapText="1"/>
    </xf>
    <xf numFmtId="0" fontId="2" fillId="0" borderId="1" xfId="0" applyFont="1" applyBorder="1" applyAlignment="1">
      <alignment horizontal="justify" vertical="center" wrapText="1"/>
    </xf>
    <xf numFmtId="0" fontId="0" fillId="0" borderId="0" xfId="0" applyAlignment="1">
      <alignment horizontal="justify" wrapText="1"/>
    </xf>
    <xf numFmtId="0" fontId="9" fillId="0" borderId="0" xfId="0" applyFont="1"/>
    <xf numFmtId="0" fontId="1" fillId="0" borderId="1" xfId="0" applyFont="1" applyBorder="1" applyAlignment="1">
      <alignment horizontal="center" vertical="center" wrapText="1"/>
    </xf>
    <xf numFmtId="2" fontId="2" fillId="0" borderId="0" xfId="0" applyNumberFormat="1" applyFont="1"/>
    <xf numFmtId="0" fontId="2" fillId="2" borderId="1" xfId="0" applyFont="1" applyFill="1" applyBorder="1" applyAlignment="1">
      <alignment horizontal="center" vertical="center" wrapText="1"/>
    </xf>
    <xf numFmtId="0" fontId="0" fillId="2" borderId="0" xfId="0" applyFill="1"/>
    <xf numFmtId="0" fontId="8" fillId="2" borderId="0" xfId="0" applyFont="1" applyFill="1"/>
    <xf numFmtId="0" fontId="9" fillId="2" borderId="0" xfId="0" applyFont="1" applyFill="1"/>
    <xf numFmtId="0" fontId="7" fillId="2" borderId="1" xfId="0" applyFont="1" applyFill="1" applyBorder="1" applyAlignment="1">
      <alignment vertical="center" wrapText="1"/>
    </xf>
    <xf numFmtId="0" fontId="7" fillId="2" borderId="1" xfId="0" applyFont="1" applyFill="1" applyBorder="1" applyAlignment="1">
      <alignment horizontal="center" vertical="center" wrapText="1"/>
    </xf>
    <xf numFmtId="49" fontId="7" fillId="2" borderId="1" xfId="0" applyNumberFormat="1" applyFont="1" applyFill="1" applyBorder="1" applyAlignment="1">
      <alignment horizontal="center" vertical="center" wrapText="1"/>
    </xf>
    <xf numFmtId="0" fontId="7" fillId="4" borderId="1" xfId="0" applyFont="1" applyFill="1" applyBorder="1" applyAlignment="1">
      <alignment vertical="center" wrapText="1"/>
    </xf>
    <xf numFmtId="0" fontId="2" fillId="4" borderId="1" xfId="0" applyFont="1" applyFill="1" applyBorder="1" applyAlignment="1">
      <alignment horizontal="center" vertical="center" wrapText="1"/>
    </xf>
    <xf numFmtId="49" fontId="2" fillId="4" borderId="1" xfId="0" applyNumberFormat="1" applyFont="1" applyFill="1" applyBorder="1" applyAlignment="1">
      <alignment horizontal="center" vertical="center" wrapText="1"/>
    </xf>
    <xf numFmtId="0" fontId="7" fillId="4" borderId="1" xfId="0" applyFont="1" applyFill="1" applyBorder="1" applyAlignment="1">
      <alignment horizontal="center" vertical="center" wrapText="1"/>
    </xf>
    <xf numFmtId="0" fontId="2" fillId="4" borderId="1" xfId="0" applyFont="1" applyFill="1" applyBorder="1" applyAlignment="1">
      <alignment vertical="center" wrapText="1"/>
    </xf>
    <xf numFmtId="49" fontId="7" fillId="4" borderId="1" xfId="0" applyNumberFormat="1" applyFont="1" applyFill="1" applyBorder="1" applyAlignment="1">
      <alignment horizontal="center" vertical="center" wrapText="1"/>
    </xf>
    <xf numFmtId="0" fontId="3" fillId="3" borderId="1" xfId="0" applyFont="1" applyFill="1" applyBorder="1" applyAlignment="1">
      <alignment horizontal="center" vertical="center"/>
    </xf>
    <xf numFmtId="49" fontId="3" fillId="3" borderId="1" xfId="0" applyNumberFormat="1" applyFont="1" applyFill="1" applyBorder="1" applyAlignment="1">
      <alignment horizontal="center" vertical="center"/>
    </xf>
    <xf numFmtId="0" fontId="5" fillId="3" borderId="1" xfId="0" applyFont="1" applyFill="1" applyBorder="1"/>
    <xf numFmtId="0" fontId="5" fillId="3" borderId="1" xfId="0" applyFont="1" applyFill="1" applyBorder="1" applyAlignment="1">
      <alignment horizontal="center" vertical="center" wrapText="1"/>
    </xf>
    <xf numFmtId="49" fontId="5" fillId="3" borderId="1" xfId="0" applyNumberFormat="1" applyFont="1" applyFill="1" applyBorder="1" applyAlignment="1">
      <alignment horizontal="center" vertical="center" wrapText="1"/>
    </xf>
    <xf numFmtId="0" fontId="5" fillId="3" borderId="1" xfId="0" applyFont="1" applyFill="1" applyBorder="1" applyAlignment="1">
      <alignment vertical="center" wrapText="1"/>
    </xf>
    <xf numFmtId="49" fontId="2" fillId="0" borderId="1" xfId="0" applyNumberFormat="1" applyFont="1" applyBorder="1" applyAlignment="1">
      <alignment horizontal="center" vertical="center" wrapText="1"/>
    </xf>
    <xf numFmtId="43" fontId="3" fillId="2" borderId="1" xfId="0" applyNumberFormat="1" applyFont="1" applyFill="1" applyBorder="1" applyAlignment="1">
      <alignment vertical="center" wrapText="1"/>
    </xf>
    <xf numFmtId="43" fontId="2" fillId="2" borderId="0" xfId="0" applyNumberFormat="1" applyFont="1" applyFill="1"/>
    <xf numFmtId="43" fontId="7" fillId="2" borderId="1" xfId="0" applyNumberFormat="1" applyFont="1" applyFill="1" applyBorder="1" applyAlignment="1">
      <alignment vertical="center" wrapText="1"/>
    </xf>
    <xf numFmtId="43" fontId="2" fillId="4" borderId="1" xfId="0" applyNumberFormat="1" applyFont="1" applyFill="1" applyBorder="1" applyAlignment="1">
      <alignment vertical="center" wrapText="1"/>
    </xf>
    <xf numFmtId="43" fontId="3" fillId="3" borderId="1" xfId="0" applyNumberFormat="1" applyFont="1" applyFill="1" applyBorder="1" applyAlignment="1">
      <alignment vertical="center" wrapText="1"/>
    </xf>
    <xf numFmtId="43" fontId="2" fillId="3" borderId="1" xfId="0" applyNumberFormat="1" applyFont="1" applyFill="1" applyBorder="1"/>
    <xf numFmtId="43" fontId="2" fillId="3" borderId="1" xfId="0" applyNumberFormat="1" applyFont="1" applyFill="1" applyBorder="1" applyAlignment="1">
      <alignment vertical="center" wrapText="1"/>
    </xf>
    <xf numFmtId="49" fontId="11" fillId="0" borderId="1" xfId="0" applyNumberFormat="1" applyFont="1" applyBorder="1" applyAlignment="1">
      <alignment horizontal="center" vertical="center" wrapText="1"/>
    </xf>
    <xf numFmtId="0" fontId="11" fillId="0" borderId="1" xfId="0" applyFont="1" applyBorder="1" applyAlignment="1">
      <alignment horizontal="center" vertical="center" wrapText="1"/>
    </xf>
    <xf numFmtId="43" fontId="11" fillId="2" borderId="1" xfId="0" applyNumberFormat="1" applyFont="1" applyFill="1" applyBorder="1" applyAlignment="1">
      <alignment vertical="center" wrapText="1"/>
    </xf>
    <xf numFmtId="43" fontId="3" fillId="4" borderId="1" xfId="0" applyNumberFormat="1" applyFont="1" applyFill="1" applyBorder="1" applyAlignment="1">
      <alignment vertical="center" wrapText="1"/>
    </xf>
    <xf numFmtId="0" fontId="0" fillId="6" borderId="0" xfId="0" applyFill="1"/>
    <xf numFmtId="43" fontId="2" fillId="2" borderId="1" xfId="0" applyNumberFormat="1" applyFont="1" applyFill="1" applyBorder="1"/>
    <xf numFmtId="49" fontId="3" fillId="0" borderId="1" xfId="0" applyNumberFormat="1" applyFont="1" applyBorder="1" applyAlignment="1">
      <alignment horizontal="center" vertical="center" wrapText="1"/>
    </xf>
    <xf numFmtId="0" fontId="3" fillId="0" borderId="1" xfId="0" applyFont="1" applyBorder="1" applyAlignment="1">
      <alignment horizontal="center" vertical="center" wrapText="1"/>
    </xf>
    <xf numFmtId="0" fontId="2" fillId="2" borderId="1" xfId="0" applyFont="1" applyFill="1" applyBorder="1" applyAlignment="1">
      <alignment horizontal="center" wrapText="1"/>
    </xf>
    <xf numFmtId="0" fontId="0" fillId="7" borderId="0" xfId="0" applyFill="1"/>
    <xf numFmtId="2" fontId="0" fillId="0" borderId="0" xfId="0" applyNumberFormat="1" applyAlignment="1">
      <alignment horizontal="left" vertical="top"/>
    </xf>
    <xf numFmtId="0" fontId="0" fillId="0" borderId="0" xfId="0" applyAlignment="1">
      <alignment horizontal="left" vertical="top"/>
    </xf>
    <xf numFmtId="0" fontId="0" fillId="4" borderId="0" xfId="0" applyFill="1"/>
    <xf numFmtId="0" fontId="11" fillId="4" borderId="3" xfId="0" applyFont="1" applyFill="1" applyBorder="1" applyAlignment="1">
      <alignment vertical="center" wrapText="1"/>
    </xf>
    <xf numFmtId="2" fontId="0" fillId="0" borderId="0" xfId="1" applyNumberFormat="1" applyFont="1" applyAlignment="1">
      <alignment horizontal="left" vertical="top"/>
    </xf>
    <xf numFmtId="0" fontId="15" fillId="0" borderId="0" xfId="0" applyFont="1"/>
    <xf numFmtId="0" fontId="18" fillId="0" borderId="0" xfId="0" applyFont="1" applyAlignment="1">
      <alignment horizontal="justify" vertical="center" wrapText="1"/>
    </xf>
    <xf numFmtId="0" fontId="0" fillId="5" borderId="7" xfId="0" applyFill="1" applyBorder="1" applyAlignment="1">
      <alignment horizontal="center" vertical="center"/>
    </xf>
    <xf numFmtId="0" fontId="0" fillId="5" borderId="0" xfId="0" applyFill="1" applyAlignment="1">
      <alignment horizontal="center" vertical="center"/>
    </xf>
    <xf numFmtId="0" fontId="0" fillId="5" borderId="7" xfId="0" applyFill="1" applyBorder="1" applyAlignment="1">
      <alignment horizontal="center"/>
    </xf>
    <xf numFmtId="0" fontId="0" fillId="5" borderId="0" xfId="0" applyFill="1" applyAlignment="1">
      <alignment horizontal="center"/>
    </xf>
    <xf numFmtId="0" fontId="0" fillId="5" borderId="0" xfId="0" applyFill="1" applyBorder="1" applyAlignment="1">
      <alignment horizontal="center"/>
    </xf>
    <xf numFmtId="0" fontId="6" fillId="3" borderId="6" xfId="0" applyFont="1" applyFill="1" applyBorder="1" applyAlignment="1">
      <alignment horizontal="center" vertical="center" wrapText="1"/>
    </xf>
    <xf numFmtId="0" fontId="6" fillId="3" borderId="8" xfId="0" applyFont="1" applyFill="1" applyBorder="1" applyAlignment="1">
      <alignment horizontal="center" vertical="center" wrapText="1"/>
    </xf>
    <xf numFmtId="0" fontId="6" fillId="3" borderId="9" xfId="0" applyFont="1" applyFill="1" applyBorder="1" applyAlignment="1">
      <alignment horizontal="center" vertical="center" wrapText="1"/>
    </xf>
    <xf numFmtId="0" fontId="6" fillId="3" borderId="7" xfId="0" applyFont="1" applyFill="1" applyBorder="1" applyAlignment="1">
      <alignment horizontal="center" vertical="center" wrapText="1"/>
    </xf>
    <xf numFmtId="0" fontId="6" fillId="3" borderId="0" xfId="0" applyFont="1" applyFill="1" applyBorder="1" applyAlignment="1">
      <alignment horizontal="center" vertical="center" wrapText="1"/>
    </xf>
    <xf numFmtId="0" fontId="6" fillId="3" borderId="10" xfId="0" applyFont="1" applyFill="1" applyBorder="1" applyAlignment="1">
      <alignment horizontal="center" vertical="center" wrapText="1"/>
    </xf>
    <xf numFmtId="0" fontId="6" fillId="3" borderId="11" xfId="0" applyFont="1" applyFill="1" applyBorder="1" applyAlignment="1">
      <alignment horizontal="center" vertical="center" wrapText="1"/>
    </xf>
    <xf numFmtId="0" fontId="6" fillId="3" borderId="5" xfId="0" applyFont="1" applyFill="1" applyBorder="1" applyAlignment="1">
      <alignment horizontal="center" vertical="center" wrapText="1"/>
    </xf>
    <xf numFmtId="0" fontId="6" fillId="3" borderId="12" xfId="0" applyFont="1" applyFill="1" applyBorder="1" applyAlignment="1">
      <alignment horizontal="center" vertical="center" wrapText="1"/>
    </xf>
    <xf numFmtId="0" fontId="2" fillId="0" borderId="0" xfId="0" applyFont="1" applyAlignment="1">
      <alignment horizontal="center" vertical="top" wrapText="1"/>
    </xf>
    <xf numFmtId="0" fontId="2" fillId="0" borderId="0" xfId="0" applyFont="1" applyAlignment="1">
      <alignment horizontal="center" vertical="top"/>
    </xf>
    <xf numFmtId="0" fontId="2" fillId="0" borderId="5" xfId="0" applyFont="1" applyBorder="1" applyAlignment="1">
      <alignment horizontal="center" vertical="top"/>
    </xf>
    <xf numFmtId="164" fontId="2" fillId="2" borderId="1" xfId="0" applyNumberFormat="1" applyFont="1" applyFill="1" applyBorder="1" applyAlignment="1">
      <alignment horizontal="center" vertical="center" wrapText="1"/>
    </xf>
    <xf numFmtId="0" fontId="2" fillId="2" borderId="1" xfId="0" applyFont="1" applyFill="1" applyBorder="1" applyAlignment="1">
      <alignment horizontal="left" vertical="center" wrapText="1"/>
    </xf>
    <xf numFmtId="0" fontId="2" fillId="2" borderId="1" xfId="0" applyFont="1" applyFill="1" applyBorder="1" applyAlignment="1">
      <alignment horizontal="center" vertical="center" wrapText="1"/>
    </xf>
    <xf numFmtId="164" fontId="11" fillId="2" borderId="1" xfId="0" applyNumberFormat="1" applyFont="1" applyFill="1" applyBorder="1" applyAlignment="1">
      <alignment horizontal="center" vertical="center" wrapText="1"/>
    </xf>
    <xf numFmtId="0" fontId="2" fillId="2" borderId="1" xfId="0" applyFont="1" applyFill="1" applyBorder="1" applyAlignment="1">
      <alignment horizontal="justify" vertical="center" wrapTex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3" fillId="2" borderId="2" xfId="0" applyFont="1" applyFill="1" applyBorder="1" applyAlignment="1">
      <alignment horizontal="justify" vertical="center" wrapText="1"/>
    </xf>
    <xf numFmtId="0" fontId="3" fillId="2" borderId="3" xfId="0" applyFont="1" applyFill="1" applyBorder="1" applyAlignment="1">
      <alignment horizontal="justify" vertical="center" wrapText="1"/>
    </xf>
    <xf numFmtId="0" fontId="3" fillId="2" borderId="4" xfId="0" applyFont="1" applyFill="1" applyBorder="1" applyAlignment="1">
      <alignment horizontal="justify" vertical="center" wrapText="1"/>
    </xf>
    <xf numFmtId="0" fontId="3" fillId="2" borderId="2"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6" fillId="0" borderId="1" xfId="0" applyFont="1" applyBorder="1" applyAlignment="1">
      <alignment horizontal="center" vertical="center" wrapText="1"/>
    </xf>
    <xf numFmtId="0" fontId="2" fillId="0" borderId="1" xfId="0" applyFont="1" applyBorder="1" applyAlignment="1">
      <alignment horizontal="justify" vertical="center" wrapText="1"/>
    </xf>
    <xf numFmtId="0" fontId="1" fillId="2" borderId="1"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0" xfId="0" applyFont="1" applyFill="1" applyAlignment="1">
      <alignment horizontal="center" vertical="center" wrapText="1"/>
    </xf>
    <xf numFmtId="0" fontId="2" fillId="2" borderId="10" xfId="0" applyFont="1" applyFill="1" applyBorder="1" applyAlignment="1">
      <alignment horizontal="center" vertical="center" wrapText="1"/>
    </xf>
    <xf numFmtId="0" fontId="2" fillId="2" borderId="11"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6" fillId="3" borderId="1" xfId="0" applyFont="1" applyFill="1" applyBorder="1" applyAlignment="1">
      <alignment horizontal="center" vertical="center" wrapText="1"/>
    </xf>
    <xf numFmtId="0" fontId="2" fillId="3" borderId="1" xfId="0" applyFont="1" applyFill="1" applyBorder="1" applyAlignment="1">
      <alignment horizontal="justify" vertical="center" wrapText="1"/>
    </xf>
    <xf numFmtId="0" fontId="1" fillId="3" borderId="2" xfId="0" applyFont="1" applyFill="1" applyBorder="1" applyAlignment="1">
      <alignment horizontal="center" vertical="center" wrapText="1"/>
    </xf>
    <xf numFmtId="0" fontId="1" fillId="3" borderId="3" xfId="0" applyFont="1" applyFill="1" applyBorder="1" applyAlignment="1">
      <alignment horizontal="center" vertical="center" wrapText="1"/>
    </xf>
    <xf numFmtId="0" fontId="1" fillId="3" borderId="4" xfId="0" applyFont="1" applyFill="1" applyBorder="1" applyAlignment="1">
      <alignment horizontal="center" vertical="center" wrapText="1"/>
    </xf>
    <xf numFmtId="0" fontId="2" fillId="0" borderId="1" xfId="0" applyFont="1" applyBorder="1" applyAlignment="1">
      <alignment horizontal="center" vertical="top" wrapText="1"/>
    </xf>
    <xf numFmtId="0" fontId="2" fillId="0" borderId="1" xfId="0" applyFont="1" applyBorder="1" applyAlignment="1">
      <alignment horizontal="center" vertical="center" wrapText="1"/>
    </xf>
    <xf numFmtId="43" fontId="2" fillId="0" borderId="1" xfId="0" applyNumberFormat="1" applyFont="1" applyBorder="1" applyAlignment="1">
      <alignment horizontal="center" vertical="center" wrapText="1"/>
    </xf>
    <xf numFmtId="43" fontId="2" fillId="2" borderId="2" xfId="0" applyNumberFormat="1" applyFont="1" applyFill="1" applyBorder="1" applyAlignment="1">
      <alignment horizontal="center" vertical="center" wrapText="1"/>
    </xf>
    <xf numFmtId="43" fontId="2" fillId="2" borderId="3" xfId="0" applyNumberFormat="1" applyFont="1" applyFill="1" applyBorder="1" applyAlignment="1">
      <alignment horizontal="center" vertical="center" wrapText="1"/>
    </xf>
    <xf numFmtId="43" fontId="2" fillId="2" borderId="4" xfId="0" applyNumberFormat="1" applyFont="1" applyFill="1" applyBorder="1" applyAlignment="1">
      <alignment horizontal="center" vertical="center" wrapText="1"/>
    </xf>
    <xf numFmtId="0" fontId="1" fillId="0" borderId="1" xfId="0" applyFont="1" applyBorder="1" applyAlignment="1">
      <alignment horizontal="center" vertical="center" wrapText="1"/>
    </xf>
    <xf numFmtId="49" fontId="2" fillId="0" borderId="1" xfId="0" applyNumberFormat="1" applyFont="1" applyBorder="1" applyAlignment="1">
      <alignment horizontal="center" vertical="center" wrapText="1"/>
    </xf>
    <xf numFmtId="0" fontId="6" fillId="2" borderId="1" xfId="0" applyFont="1" applyFill="1" applyBorder="1" applyAlignment="1">
      <alignment horizontal="center" vertical="center" wrapText="1"/>
    </xf>
    <xf numFmtId="2" fontId="2" fillId="2" borderId="1" xfId="0" applyNumberFormat="1" applyFont="1" applyFill="1" applyBorder="1" applyAlignment="1">
      <alignment horizontal="center" vertical="center" wrapText="1"/>
    </xf>
    <xf numFmtId="0" fontId="1" fillId="2" borderId="2"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6" fillId="2" borderId="4" xfId="0" applyFont="1" applyFill="1" applyBorder="1" applyAlignment="1">
      <alignment horizontal="center" vertical="center" wrapText="1"/>
    </xf>
    <xf numFmtId="16" fontId="6" fillId="0" borderId="1" xfId="0" applyNumberFormat="1" applyFont="1" applyBorder="1" applyAlignment="1">
      <alignment horizontal="center" vertical="center" wrapText="1"/>
    </xf>
    <xf numFmtId="0" fontId="12" fillId="2" borderId="2"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4" xfId="0" applyFont="1" applyFill="1" applyBorder="1" applyAlignment="1">
      <alignment horizontal="center" vertical="center" wrapText="1"/>
    </xf>
    <xf numFmtId="0" fontId="13" fillId="2" borderId="2"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4" xfId="0" applyFont="1" applyFill="1" applyBorder="1" applyAlignment="1">
      <alignment horizontal="center" vertical="center" wrapText="1"/>
    </xf>
    <xf numFmtId="17" fontId="6" fillId="0" borderId="2" xfId="0" applyNumberFormat="1" applyFont="1" applyBorder="1" applyAlignment="1">
      <alignment horizontal="center"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164" fontId="2" fillId="2" borderId="2" xfId="0" applyNumberFormat="1" applyFont="1" applyFill="1" applyBorder="1" applyAlignment="1">
      <alignment horizontal="center" vertical="center" wrapText="1"/>
    </xf>
    <xf numFmtId="164" fontId="2" fillId="2" borderId="3" xfId="0" applyNumberFormat="1" applyFont="1" applyFill="1" applyBorder="1" applyAlignment="1">
      <alignment horizontal="center" vertical="center" wrapText="1"/>
    </xf>
    <xf numFmtId="164" fontId="2" fillId="2" borderId="4" xfId="0" applyNumberFormat="1" applyFont="1" applyFill="1" applyBorder="1" applyAlignment="1">
      <alignment horizontal="center" vertical="center" wrapText="1"/>
    </xf>
    <xf numFmtId="0" fontId="6" fillId="0" borderId="2" xfId="0" applyFont="1" applyBorder="1" applyAlignment="1">
      <alignment horizontal="center" vertical="center" wrapText="1"/>
    </xf>
    <xf numFmtId="0" fontId="2" fillId="4" borderId="2" xfId="0" applyFont="1" applyFill="1" applyBorder="1" applyAlignment="1">
      <alignment horizontal="center" vertical="center" wrapText="1"/>
    </xf>
    <xf numFmtId="0" fontId="2" fillId="4" borderId="3" xfId="0" applyFont="1" applyFill="1" applyBorder="1" applyAlignment="1">
      <alignment horizontal="center" vertical="center" wrapText="1"/>
    </xf>
    <xf numFmtId="0" fontId="2" fillId="4" borderId="4" xfId="0" applyFont="1" applyFill="1" applyBorder="1" applyAlignment="1">
      <alignment horizontal="center" vertical="center" wrapText="1"/>
    </xf>
    <xf numFmtId="0" fontId="2" fillId="4" borderId="2" xfId="0" applyFont="1" applyFill="1" applyBorder="1" applyAlignment="1">
      <alignment horizontal="justify" vertical="center" wrapText="1"/>
    </xf>
    <xf numFmtId="0" fontId="2" fillId="4" borderId="3" xfId="0" applyFont="1" applyFill="1" applyBorder="1" applyAlignment="1">
      <alignment horizontal="justify" vertical="center" wrapText="1"/>
    </xf>
    <xf numFmtId="0" fontId="2" fillId="4" borderId="4" xfId="0" applyFont="1" applyFill="1" applyBorder="1" applyAlignment="1">
      <alignment horizontal="justify" vertical="center" wrapText="1"/>
    </xf>
    <xf numFmtId="2" fontId="2" fillId="2" borderId="2" xfId="0" applyNumberFormat="1" applyFont="1" applyFill="1" applyBorder="1" applyAlignment="1">
      <alignment horizontal="center" vertical="center" wrapText="1"/>
    </xf>
    <xf numFmtId="2" fontId="2" fillId="2" borderId="3" xfId="0" applyNumberFormat="1" applyFont="1" applyFill="1" applyBorder="1" applyAlignment="1">
      <alignment horizontal="center" vertical="center" wrapText="1"/>
    </xf>
    <xf numFmtId="2" fontId="2" fillId="2" borderId="4" xfId="0" applyNumberFormat="1" applyFont="1" applyFill="1" applyBorder="1" applyAlignment="1">
      <alignment horizontal="center" vertical="center" wrapText="1"/>
    </xf>
    <xf numFmtId="0" fontId="6" fillId="4" borderId="2" xfId="0" applyFont="1" applyFill="1" applyBorder="1" applyAlignment="1">
      <alignment horizontal="center" vertical="center" wrapText="1"/>
    </xf>
    <xf numFmtId="0" fontId="6" fillId="4" borderId="3" xfId="0" applyFont="1" applyFill="1" applyBorder="1" applyAlignment="1">
      <alignment horizontal="center" vertical="center" wrapText="1"/>
    </xf>
    <xf numFmtId="0" fontId="6" fillId="4" borderId="4" xfId="0" applyFont="1" applyFill="1" applyBorder="1" applyAlignment="1">
      <alignment horizontal="center" vertical="center" wrapText="1"/>
    </xf>
    <xf numFmtId="0" fontId="2" fillId="4" borderId="1" xfId="0" applyFont="1" applyFill="1" applyBorder="1" applyAlignment="1">
      <alignment horizontal="justify" vertical="center" wrapText="1"/>
    </xf>
    <xf numFmtId="0" fontId="1" fillId="4" borderId="2" xfId="0" applyFont="1" applyFill="1" applyBorder="1" applyAlignment="1">
      <alignment horizontal="center" vertical="center" wrapText="1"/>
    </xf>
    <xf numFmtId="0" fontId="1" fillId="4" borderId="3" xfId="0" applyFont="1" applyFill="1" applyBorder="1" applyAlignment="1">
      <alignment horizontal="center" vertical="center" wrapText="1"/>
    </xf>
    <xf numFmtId="0" fontId="1" fillId="4" borderId="4" xfId="0" applyFont="1" applyFill="1" applyBorder="1" applyAlignment="1">
      <alignment horizontal="center" vertical="center" wrapText="1"/>
    </xf>
    <xf numFmtId="164" fontId="2" fillId="4" borderId="2" xfId="0" applyNumberFormat="1" applyFont="1" applyFill="1" applyBorder="1" applyAlignment="1">
      <alignment horizontal="center" vertical="center" wrapText="1"/>
    </xf>
    <xf numFmtId="164" fontId="2" fillId="4" borderId="3" xfId="0" applyNumberFormat="1" applyFont="1" applyFill="1" applyBorder="1" applyAlignment="1">
      <alignment horizontal="center" vertical="center" wrapText="1"/>
    </xf>
    <xf numFmtId="164" fontId="2" fillId="4" borderId="4" xfId="0" applyNumberFormat="1" applyFont="1" applyFill="1" applyBorder="1" applyAlignment="1">
      <alignment horizontal="center" vertical="center" wrapText="1"/>
    </xf>
    <xf numFmtId="0" fontId="3" fillId="2" borderId="1" xfId="0" applyFont="1" applyFill="1" applyBorder="1" applyAlignment="1">
      <alignment horizontal="center" vertical="center" wrapText="1"/>
    </xf>
    <xf numFmtId="2" fontId="2" fillId="4" borderId="2" xfId="0" applyNumberFormat="1" applyFont="1" applyFill="1" applyBorder="1" applyAlignment="1">
      <alignment horizontal="center" vertical="center" wrapText="1"/>
    </xf>
    <xf numFmtId="2" fontId="2" fillId="4" borderId="3" xfId="0" applyNumberFormat="1" applyFont="1" applyFill="1" applyBorder="1" applyAlignment="1">
      <alignment horizontal="center" vertical="center" wrapText="1"/>
    </xf>
    <xf numFmtId="2" fontId="2" fillId="4" borderId="4" xfId="0" applyNumberFormat="1" applyFont="1" applyFill="1" applyBorder="1" applyAlignment="1">
      <alignment horizontal="center" vertical="center" wrapText="1"/>
    </xf>
    <xf numFmtId="0" fontId="2" fillId="2" borderId="2" xfId="0" applyFont="1" applyFill="1" applyBorder="1" applyAlignment="1">
      <alignment horizontal="justify" wrapText="1"/>
    </xf>
    <xf numFmtId="0" fontId="2" fillId="2" borderId="3" xfId="0" applyFont="1" applyFill="1" applyBorder="1" applyAlignment="1">
      <alignment horizontal="justify" wrapText="1"/>
    </xf>
    <xf numFmtId="0" fontId="2" fillId="2" borderId="4" xfId="0" applyFont="1" applyFill="1" applyBorder="1" applyAlignment="1">
      <alignment horizontal="justify" wrapText="1"/>
    </xf>
    <xf numFmtId="0" fontId="2" fillId="2" borderId="3" xfId="0" applyFont="1" applyFill="1" applyBorder="1" applyAlignment="1">
      <alignment horizontal="justify"/>
    </xf>
    <xf numFmtId="0" fontId="2" fillId="2" borderId="4" xfId="0" applyFont="1" applyFill="1" applyBorder="1" applyAlignment="1">
      <alignment horizontal="justify"/>
    </xf>
    <xf numFmtId="0" fontId="6" fillId="0" borderId="6" xfId="0" applyFont="1" applyBorder="1" applyAlignment="1">
      <alignment horizontal="justify" wrapText="1"/>
    </xf>
    <xf numFmtId="0" fontId="6" fillId="0" borderId="7" xfId="0" applyFont="1" applyBorder="1" applyAlignment="1">
      <alignment horizontal="justify" wrapText="1"/>
    </xf>
    <xf numFmtId="0" fontId="6" fillId="0" borderId="11" xfId="0" applyFont="1" applyBorder="1" applyAlignment="1">
      <alignment horizontal="justify" wrapText="1"/>
    </xf>
    <xf numFmtId="0" fontId="2" fillId="0" borderId="6" xfId="0" applyFont="1" applyBorder="1" applyAlignment="1">
      <alignment horizontal="justify" vertical="center" wrapText="1"/>
    </xf>
    <xf numFmtId="0" fontId="2" fillId="0" borderId="7" xfId="0" applyFont="1" applyBorder="1" applyAlignment="1">
      <alignment horizontal="justify" vertical="center" wrapText="1"/>
    </xf>
    <xf numFmtId="0" fontId="2" fillId="0" borderId="11" xfId="0" applyFont="1" applyBorder="1" applyAlignment="1">
      <alignment horizontal="justify" vertical="center" wrapText="1"/>
    </xf>
    <xf numFmtId="0" fontId="3" fillId="4" borderId="2" xfId="0" applyFont="1" applyFill="1" applyBorder="1" applyAlignment="1">
      <alignment horizontal="center" vertical="center" wrapText="1"/>
    </xf>
    <xf numFmtId="0" fontId="3" fillId="4" borderId="3" xfId="0" applyFont="1" applyFill="1" applyBorder="1" applyAlignment="1">
      <alignment horizontal="center" vertical="center" wrapText="1"/>
    </xf>
    <xf numFmtId="0" fontId="3" fillId="4" borderId="4" xfId="0" applyFont="1" applyFill="1" applyBorder="1" applyAlignment="1">
      <alignment horizontal="center" vertical="center" wrapText="1"/>
    </xf>
    <xf numFmtId="0" fontId="12" fillId="4" borderId="2" xfId="0" applyFont="1" applyFill="1" applyBorder="1" applyAlignment="1">
      <alignment horizontal="center" vertical="center" wrapText="1"/>
    </xf>
    <xf numFmtId="0" fontId="12" fillId="4" borderId="3" xfId="0" applyFont="1" applyFill="1" applyBorder="1" applyAlignment="1">
      <alignment horizontal="center" vertical="center" wrapText="1"/>
    </xf>
    <xf numFmtId="0" fontId="12" fillId="4" borderId="4" xfId="0" applyFont="1" applyFill="1" applyBorder="1" applyAlignment="1">
      <alignment horizontal="center" vertical="center" wrapText="1"/>
    </xf>
    <xf numFmtId="0" fontId="13" fillId="4" borderId="2" xfId="0" applyFont="1" applyFill="1" applyBorder="1" applyAlignment="1">
      <alignment horizontal="center" vertical="center" wrapText="1"/>
    </xf>
    <xf numFmtId="0" fontId="13" fillId="4" borderId="3" xfId="0" applyFont="1" applyFill="1" applyBorder="1" applyAlignment="1">
      <alignment horizontal="center" vertical="center" wrapText="1"/>
    </xf>
    <xf numFmtId="0" fontId="13" fillId="4" borderId="4" xfId="0" applyFont="1" applyFill="1" applyBorder="1" applyAlignment="1">
      <alignment horizontal="center" vertical="center" wrapText="1"/>
    </xf>
    <xf numFmtId="0" fontId="21" fillId="0" borderId="6" xfId="0" applyFont="1" applyBorder="1" applyAlignment="1">
      <alignment horizontal="center" vertical="center" wrapText="1"/>
    </xf>
    <xf numFmtId="0" fontId="21" fillId="0" borderId="7" xfId="0" applyFont="1" applyBorder="1" applyAlignment="1">
      <alignment horizontal="center" vertical="center" wrapText="1"/>
    </xf>
    <xf numFmtId="0" fontId="21" fillId="0" borderId="11" xfId="0" applyFont="1" applyBorder="1" applyAlignment="1">
      <alignment horizontal="center" vertical="center" wrapText="1"/>
    </xf>
    <xf numFmtId="0" fontId="2" fillId="0" borderId="2" xfId="0" applyFont="1" applyBorder="1" applyAlignment="1">
      <alignment horizontal="justify" vertic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6" fillId="3" borderId="2" xfId="0" applyFont="1" applyFill="1" applyBorder="1" applyAlignment="1">
      <alignment horizontal="center" vertical="center" wrapText="1"/>
    </xf>
    <xf numFmtId="0" fontId="6" fillId="3" borderId="3" xfId="0" applyFont="1" applyFill="1" applyBorder="1" applyAlignment="1">
      <alignment horizontal="center" vertical="center" wrapText="1"/>
    </xf>
    <xf numFmtId="0" fontId="6" fillId="3" borderId="4" xfId="0" applyFont="1" applyFill="1" applyBorder="1" applyAlignment="1">
      <alignment horizontal="center" vertical="center" wrapText="1"/>
    </xf>
    <xf numFmtId="0" fontId="2" fillId="3" borderId="2" xfId="0" applyFont="1" applyFill="1" applyBorder="1" applyAlignment="1">
      <alignment horizontal="justify" vertical="center" wrapText="1"/>
    </xf>
    <xf numFmtId="0" fontId="2" fillId="3" borderId="3" xfId="0" applyFont="1" applyFill="1" applyBorder="1" applyAlignment="1">
      <alignment horizontal="justify" vertical="center" wrapText="1"/>
    </xf>
    <xf numFmtId="0" fontId="2" fillId="3" borderId="4" xfId="0" applyFont="1" applyFill="1" applyBorder="1" applyAlignment="1">
      <alignment horizontal="justify" vertical="center" wrapText="1"/>
    </xf>
    <xf numFmtId="0" fontId="2" fillId="3" borderId="6" xfId="0" applyFont="1" applyFill="1" applyBorder="1" applyAlignment="1">
      <alignment horizontal="center" vertical="center" wrapText="1"/>
    </xf>
    <xf numFmtId="0" fontId="2" fillId="3" borderId="8" xfId="0" applyFont="1" applyFill="1" applyBorder="1" applyAlignment="1">
      <alignment horizontal="center" vertical="center" wrapText="1"/>
    </xf>
    <xf numFmtId="0" fontId="2" fillId="3" borderId="9" xfId="0" applyFont="1" applyFill="1" applyBorder="1" applyAlignment="1">
      <alignment horizontal="center" vertical="center" wrapText="1"/>
    </xf>
    <xf numFmtId="0" fontId="2" fillId="3" borderId="7" xfId="0" applyFont="1" applyFill="1" applyBorder="1" applyAlignment="1">
      <alignment horizontal="center" vertical="center" wrapText="1"/>
    </xf>
    <xf numFmtId="0" fontId="2" fillId="3" borderId="0" xfId="0" applyFont="1" applyFill="1" applyAlignment="1">
      <alignment horizontal="center" vertical="center" wrapText="1"/>
    </xf>
    <xf numFmtId="0" fontId="2" fillId="3" borderId="10" xfId="0" applyFont="1" applyFill="1" applyBorder="1" applyAlignment="1">
      <alignment horizontal="center" vertical="center" wrapText="1"/>
    </xf>
    <xf numFmtId="0" fontId="2" fillId="3" borderId="11" xfId="0" applyFont="1" applyFill="1" applyBorder="1" applyAlignment="1">
      <alignment horizontal="center" vertical="center" wrapText="1"/>
    </xf>
    <xf numFmtId="0" fontId="2" fillId="3" borderId="5" xfId="0" applyFont="1" applyFill="1" applyBorder="1" applyAlignment="1">
      <alignment horizontal="center" vertical="center" wrapText="1"/>
    </xf>
    <xf numFmtId="0" fontId="2" fillId="3" borderId="12" xfId="0" applyFont="1" applyFill="1" applyBorder="1" applyAlignment="1">
      <alignment horizontal="center" vertical="center" wrapText="1"/>
    </xf>
    <xf numFmtId="0" fontId="3" fillId="2" borderId="1" xfId="0" applyFont="1" applyFill="1" applyBorder="1" applyAlignment="1">
      <alignment horizontal="left" vertical="center" wrapText="1"/>
    </xf>
    <xf numFmtId="0" fontId="3" fillId="2" borderId="2" xfId="0" applyFont="1" applyFill="1" applyBorder="1" applyAlignment="1">
      <alignment horizontal="left" vertical="center" wrapText="1"/>
    </xf>
    <xf numFmtId="0" fontId="3" fillId="2" borderId="3" xfId="0" applyFont="1" applyFill="1" applyBorder="1" applyAlignment="1">
      <alignment horizontal="left" vertical="center" wrapText="1"/>
    </xf>
    <xf numFmtId="0" fontId="3" fillId="2" borderId="4" xfId="0" applyFont="1" applyFill="1" applyBorder="1" applyAlignment="1">
      <alignment horizontal="left" vertical="center" wrapText="1"/>
    </xf>
    <xf numFmtId="0" fontId="2" fillId="0" borderId="2" xfId="0" applyFont="1" applyBorder="1" applyAlignment="1">
      <alignment horizontal="justify" vertical="top" wrapText="1"/>
    </xf>
    <xf numFmtId="0" fontId="2" fillId="0" borderId="3" xfId="0" applyFont="1" applyBorder="1" applyAlignment="1">
      <alignment horizontal="justify" vertical="top" wrapText="1"/>
    </xf>
    <xf numFmtId="0" fontId="2" fillId="0" borderId="4" xfId="0" applyFont="1" applyBorder="1" applyAlignment="1">
      <alignment horizontal="justify" vertical="top" wrapText="1"/>
    </xf>
    <xf numFmtId="0" fontId="3" fillId="2" borderId="2" xfId="0" applyFont="1" applyFill="1" applyBorder="1" applyAlignment="1">
      <alignment horizontal="justify" vertical="top" wrapText="1"/>
    </xf>
    <xf numFmtId="0" fontId="3" fillId="2" borderId="3" xfId="0" applyFont="1" applyFill="1" applyBorder="1" applyAlignment="1">
      <alignment horizontal="justify" vertical="top" wrapText="1"/>
    </xf>
    <xf numFmtId="0" fontId="3" fillId="2" borderId="4" xfId="0" applyFont="1" applyFill="1" applyBorder="1" applyAlignment="1">
      <alignment horizontal="justify" vertical="top" wrapText="1"/>
    </xf>
    <xf numFmtId="0" fontId="3" fillId="2" borderId="1" xfId="0" applyFont="1" applyFill="1" applyBorder="1" applyAlignment="1">
      <alignment horizontal="justify" vertical="center" wrapText="1"/>
    </xf>
    <xf numFmtId="0" fontId="11" fillId="2" borderId="3" xfId="0" applyFont="1" applyFill="1" applyBorder="1" applyAlignment="1">
      <alignment horizontal="left" vertical="center" wrapText="1"/>
    </xf>
    <xf numFmtId="0" fontId="11" fillId="2" borderId="4" xfId="0" applyFont="1" applyFill="1" applyBorder="1" applyAlignment="1">
      <alignment horizontal="left" vertical="center" wrapText="1"/>
    </xf>
    <xf numFmtId="0" fontId="3" fillId="2" borderId="2" xfId="0" applyFont="1" applyFill="1" applyBorder="1" applyAlignment="1">
      <alignment horizontal="center" vertical="top" wrapText="1"/>
    </xf>
    <xf numFmtId="0" fontId="3" fillId="2" borderId="3" xfId="0" applyFont="1" applyFill="1" applyBorder="1" applyAlignment="1">
      <alignment horizontal="center" vertical="top" wrapText="1"/>
    </xf>
    <xf numFmtId="0" fontId="3" fillId="2" borderId="4" xfId="0" applyFont="1" applyFill="1" applyBorder="1" applyAlignment="1">
      <alignment horizontal="center" vertical="top" wrapText="1"/>
    </xf>
    <xf numFmtId="0" fontId="11" fillId="4" borderId="2" xfId="0" applyFont="1" applyFill="1" applyBorder="1" applyAlignment="1">
      <alignment horizontal="center" vertical="center" wrapText="1"/>
    </xf>
    <xf numFmtId="0" fontId="11" fillId="4" borderId="3" xfId="0" applyFont="1" applyFill="1" applyBorder="1" applyAlignment="1">
      <alignment horizontal="center" vertical="center" wrapText="1"/>
    </xf>
    <xf numFmtId="0" fontId="11" fillId="4" borderId="4" xfId="0" applyFont="1" applyFill="1" applyBorder="1" applyAlignment="1">
      <alignment horizontal="center" vertical="center" wrapText="1"/>
    </xf>
  </cellXfs>
  <cellStyles count="2">
    <cellStyle name="Обычный" xfId="0" builtinId="0"/>
    <cellStyle name="Процентный"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41"/>
  <sheetViews>
    <sheetView tabSelected="1" zoomScale="86" zoomScaleNormal="86" zoomScaleSheetLayoutView="100" workbookViewId="0">
      <pane xSplit="3" ySplit="7" topLeftCell="G8" activePane="bottomRight" state="frozen"/>
      <selection pane="topRight" activeCell="D1" sqref="D1"/>
      <selection pane="bottomLeft" activeCell="A8" sqref="A8"/>
      <selection pane="bottomRight" activeCell="O38" sqref="O38:O42"/>
    </sheetView>
  </sheetViews>
  <sheetFormatPr defaultRowHeight="15" x14ac:dyDescent="0.25"/>
  <cols>
    <col min="1" max="1" width="3.5703125" customWidth="1"/>
    <col min="2" max="2" width="25.5703125" style="36" customWidth="1"/>
    <col min="3" max="3" width="16.7109375" customWidth="1"/>
    <col min="4" max="4" width="6" customWidth="1"/>
    <col min="5" max="5" width="5.42578125" customWidth="1"/>
    <col min="6" max="6" width="4.140625" customWidth="1"/>
    <col min="7" max="7" width="11.42578125" customWidth="1"/>
    <col min="8" max="8" width="5.85546875" customWidth="1"/>
    <col min="9" max="9" width="15.5703125" customWidth="1"/>
    <col min="10" max="10" width="17.28515625" customWidth="1"/>
    <col min="11" max="11" width="10.42578125" style="33" customWidth="1"/>
    <col min="12" max="13" width="9.140625" style="37" customWidth="1"/>
    <col min="14" max="14" width="6.7109375" customWidth="1"/>
    <col min="15" max="15" width="8.5703125" customWidth="1"/>
    <col min="16" max="16" width="61.42578125" customWidth="1"/>
    <col min="17" max="17" width="15.85546875" customWidth="1"/>
  </cols>
  <sheetData>
    <row r="1" spans="1:17" x14ac:dyDescent="0.25">
      <c r="A1" s="21"/>
      <c r="B1" s="34"/>
      <c r="C1" s="98" t="s">
        <v>377</v>
      </c>
      <c r="D1" s="99"/>
      <c r="E1" s="99"/>
      <c r="F1" s="99"/>
      <c r="G1" s="99"/>
      <c r="H1" s="99"/>
      <c r="I1" s="99"/>
      <c r="J1" s="99"/>
      <c r="K1" s="99"/>
      <c r="L1" s="99"/>
      <c r="M1" s="99"/>
      <c r="N1" s="99"/>
      <c r="O1" s="99"/>
      <c r="P1" s="1"/>
    </row>
    <row r="2" spans="1:17" x14ac:dyDescent="0.25">
      <c r="A2" s="21"/>
      <c r="B2" s="34"/>
      <c r="C2" s="99"/>
      <c r="D2" s="99"/>
      <c r="E2" s="99"/>
      <c r="F2" s="99"/>
      <c r="G2" s="99"/>
      <c r="H2" s="99"/>
      <c r="I2" s="99"/>
      <c r="J2" s="99"/>
      <c r="K2" s="99"/>
      <c r="L2" s="99"/>
      <c r="M2" s="99"/>
      <c r="N2" s="99"/>
      <c r="O2" s="99"/>
      <c r="P2" s="19"/>
    </row>
    <row r="3" spans="1:17" ht="30" customHeight="1" x14ac:dyDescent="0.25">
      <c r="A3" s="21"/>
      <c r="B3" s="34"/>
      <c r="C3" s="100"/>
      <c r="D3" s="100"/>
      <c r="E3" s="100"/>
      <c r="F3" s="100"/>
      <c r="G3" s="100"/>
      <c r="H3" s="100"/>
      <c r="I3" s="100"/>
      <c r="J3" s="100"/>
      <c r="K3" s="100"/>
      <c r="L3" s="100"/>
      <c r="M3" s="100"/>
      <c r="N3" s="100"/>
      <c r="O3" s="100"/>
      <c r="P3" s="39">
        <f>Q8</f>
        <v>66.333231755742631</v>
      </c>
    </row>
    <row r="4" spans="1:17" ht="22.5" customHeight="1" x14ac:dyDescent="0.25">
      <c r="A4" s="22" t="s">
        <v>0</v>
      </c>
      <c r="B4" s="116" t="s">
        <v>2</v>
      </c>
      <c r="C4" s="132" t="s">
        <v>3</v>
      </c>
      <c r="D4" s="133" t="s">
        <v>4</v>
      </c>
      <c r="E4" s="133"/>
      <c r="F4" s="133"/>
      <c r="G4" s="133"/>
      <c r="H4" s="133"/>
      <c r="I4" s="134" t="s">
        <v>174</v>
      </c>
      <c r="J4" s="135" t="s">
        <v>382</v>
      </c>
      <c r="K4" s="138" t="s">
        <v>5</v>
      </c>
      <c r="L4" s="133" t="s">
        <v>6</v>
      </c>
      <c r="M4" s="133"/>
      <c r="N4" s="133"/>
      <c r="O4" s="133"/>
      <c r="P4" s="133" t="s">
        <v>7</v>
      </c>
    </row>
    <row r="5" spans="1:17" x14ac:dyDescent="0.25">
      <c r="A5" s="22" t="s">
        <v>1</v>
      </c>
      <c r="B5" s="116"/>
      <c r="C5" s="132"/>
      <c r="D5" s="133" t="s">
        <v>8</v>
      </c>
      <c r="E5" s="133" t="s">
        <v>9</v>
      </c>
      <c r="F5" s="133" t="s">
        <v>10</v>
      </c>
      <c r="G5" s="139" t="s">
        <v>11</v>
      </c>
      <c r="H5" s="133" t="s">
        <v>12</v>
      </c>
      <c r="I5" s="134"/>
      <c r="J5" s="136"/>
      <c r="K5" s="138"/>
      <c r="L5" s="115" t="s">
        <v>13</v>
      </c>
      <c r="M5" s="28" t="s">
        <v>14</v>
      </c>
      <c r="N5" s="133" t="s">
        <v>16</v>
      </c>
      <c r="O5" s="133"/>
      <c r="P5" s="133"/>
    </row>
    <row r="6" spans="1:17" x14ac:dyDescent="0.25">
      <c r="A6" s="23"/>
      <c r="B6" s="116"/>
      <c r="C6" s="132"/>
      <c r="D6" s="133"/>
      <c r="E6" s="133"/>
      <c r="F6" s="133"/>
      <c r="G6" s="139"/>
      <c r="H6" s="133"/>
      <c r="I6" s="134"/>
      <c r="J6" s="137"/>
      <c r="K6" s="138"/>
      <c r="L6" s="115"/>
      <c r="M6" s="28" t="s">
        <v>15</v>
      </c>
      <c r="N6" s="2" t="s">
        <v>17</v>
      </c>
      <c r="O6" s="2" t="s">
        <v>18</v>
      </c>
      <c r="P6" s="133"/>
    </row>
    <row r="7" spans="1:17" x14ac:dyDescent="0.25">
      <c r="A7" s="22">
        <v>1</v>
      </c>
      <c r="B7" s="35">
        <v>2</v>
      </c>
      <c r="C7" s="2">
        <v>3</v>
      </c>
      <c r="D7" s="2">
        <v>4</v>
      </c>
      <c r="E7" s="2">
        <v>5</v>
      </c>
      <c r="F7" s="2">
        <v>6</v>
      </c>
      <c r="G7" s="3">
        <v>7</v>
      </c>
      <c r="H7" s="2">
        <v>8</v>
      </c>
      <c r="I7" s="4">
        <v>9</v>
      </c>
      <c r="J7" s="75">
        <v>10</v>
      </c>
      <c r="K7" s="38">
        <v>11</v>
      </c>
      <c r="L7" s="28">
        <v>12</v>
      </c>
      <c r="M7" s="28">
        <v>13</v>
      </c>
      <c r="N7" s="2">
        <v>14</v>
      </c>
      <c r="O7" s="2">
        <v>15</v>
      </c>
      <c r="P7" s="2">
        <v>16</v>
      </c>
    </row>
    <row r="8" spans="1:17" ht="22.5" customHeight="1" x14ac:dyDescent="0.25">
      <c r="A8" s="115"/>
      <c r="B8" s="116" t="s">
        <v>170</v>
      </c>
      <c r="C8" s="5" t="s">
        <v>19</v>
      </c>
      <c r="D8" s="2">
        <v>914</v>
      </c>
      <c r="E8" s="3"/>
      <c r="F8" s="3"/>
      <c r="G8" s="3" t="s">
        <v>192</v>
      </c>
      <c r="H8" s="2"/>
      <c r="I8" s="20">
        <f>I9+I10</f>
        <v>18146289.16</v>
      </c>
      <c r="J8" s="20">
        <f>J9+J10</f>
        <v>12037020.043570003</v>
      </c>
      <c r="K8" s="117" t="s">
        <v>23</v>
      </c>
      <c r="L8" s="118"/>
      <c r="M8" s="119"/>
      <c r="N8" s="119"/>
      <c r="O8" s="119"/>
      <c r="P8" s="120"/>
      <c r="Q8" s="81">
        <f>J8*100/I8</f>
        <v>66.333231755742631</v>
      </c>
    </row>
    <row r="9" spans="1:17" ht="23.25" customHeight="1" x14ac:dyDescent="0.25">
      <c r="A9" s="115"/>
      <c r="B9" s="116"/>
      <c r="C9" s="5" t="s">
        <v>260</v>
      </c>
      <c r="D9" s="2"/>
      <c r="E9" s="3"/>
      <c r="F9" s="3"/>
      <c r="G9" s="3"/>
      <c r="H9" s="2"/>
      <c r="I9" s="20">
        <f>I14+I349+I369+I409+I424</f>
        <v>1582303.2999999998</v>
      </c>
      <c r="J9" s="20">
        <f>J14+J349+J369+J409+J424</f>
        <v>795341.25654999993</v>
      </c>
      <c r="K9" s="117"/>
      <c r="L9" s="121"/>
      <c r="M9" s="122"/>
      <c r="N9" s="122"/>
      <c r="O9" s="122"/>
      <c r="P9" s="123"/>
      <c r="Q9" s="81">
        <f>J9*100/I9</f>
        <v>50.264778980742818</v>
      </c>
    </row>
    <row r="10" spans="1:17" ht="24.75" customHeight="1" x14ac:dyDescent="0.25">
      <c r="A10" s="115"/>
      <c r="B10" s="116"/>
      <c r="C10" s="5" t="s">
        <v>261</v>
      </c>
      <c r="D10" s="2"/>
      <c r="E10" s="3"/>
      <c r="F10" s="3"/>
      <c r="G10" s="3"/>
      <c r="H10" s="2"/>
      <c r="I10" s="20">
        <f>I11+I12</f>
        <v>16563985.859999999</v>
      </c>
      <c r="J10" s="20">
        <f>J11+J12</f>
        <v>11241678.787020003</v>
      </c>
      <c r="K10" s="117"/>
      <c r="L10" s="121"/>
      <c r="M10" s="122"/>
      <c r="N10" s="122"/>
      <c r="O10" s="122"/>
      <c r="P10" s="123"/>
      <c r="Q10" s="81">
        <f>J10*100/I10</f>
        <v>67.868198403666128</v>
      </c>
    </row>
    <row r="11" spans="1:17" ht="27" customHeight="1" x14ac:dyDescent="0.25">
      <c r="A11" s="115"/>
      <c r="B11" s="116"/>
      <c r="C11" s="5" t="s">
        <v>262</v>
      </c>
      <c r="D11" s="2"/>
      <c r="E11" s="3"/>
      <c r="F11" s="3"/>
      <c r="G11" s="3"/>
      <c r="H11" s="2"/>
      <c r="I11" s="20">
        <f>I16+I351+I371+I411+I426</f>
        <v>6449533.9300000006</v>
      </c>
      <c r="J11" s="20">
        <f>J16+J351+J371+J411+J426</f>
        <v>4744552.6288900003</v>
      </c>
      <c r="K11" s="117"/>
      <c r="L11" s="121"/>
      <c r="M11" s="122"/>
      <c r="N11" s="122"/>
      <c r="O11" s="122"/>
      <c r="P11" s="123"/>
      <c r="Q11" s="77">
        <f t="shared" ref="Q11:Q12" si="0">J11*100/I11</f>
        <v>73.564271161063573</v>
      </c>
    </row>
    <row r="12" spans="1:17" ht="21.75" customHeight="1" x14ac:dyDescent="0.25">
      <c r="A12" s="115"/>
      <c r="B12" s="116"/>
      <c r="C12" s="5" t="s">
        <v>39</v>
      </c>
      <c r="D12" s="5"/>
      <c r="E12" s="6"/>
      <c r="F12" s="6"/>
      <c r="G12" s="6"/>
      <c r="H12" s="5"/>
      <c r="I12" s="20">
        <f>I17+I352+I372+I412+I427</f>
        <v>10114451.93</v>
      </c>
      <c r="J12" s="20">
        <f>J17+J352+J372+J412+J427</f>
        <v>6497126.1581300031</v>
      </c>
      <c r="K12" s="117"/>
      <c r="L12" s="124"/>
      <c r="M12" s="125"/>
      <c r="N12" s="125"/>
      <c r="O12" s="125"/>
      <c r="P12" s="126"/>
      <c r="Q12" s="77">
        <f t="shared" si="0"/>
        <v>64.236067392432631</v>
      </c>
    </row>
    <row r="13" spans="1:17" ht="22.5" customHeight="1" x14ac:dyDescent="0.25">
      <c r="A13" s="127">
        <v>1</v>
      </c>
      <c r="B13" s="128" t="s">
        <v>34</v>
      </c>
      <c r="C13" s="7" t="s">
        <v>19</v>
      </c>
      <c r="D13" s="8">
        <v>914</v>
      </c>
      <c r="E13" s="9" t="s">
        <v>21</v>
      </c>
      <c r="F13" s="9" t="s">
        <v>22</v>
      </c>
      <c r="G13" s="9" t="s">
        <v>191</v>
      </c>
      <c r="H13" s="8"/>
      <c r="I13" s="66">
        <f>I14+I15</f>
        <v>13827190.809999999</v>
      </c>
      <c r="J13" s="66">
        <f>J14+J15</f>
        <v>8921855.5932100043</v>
      </c>
      <c r="K13" s="129" t="s">
        <v>23</v>
      </c>
      <c r="L13" s="89"/>
      <c r="M13" s="90"/>
      <c r="N13" s="90"/>
      <c r="O13" s="90"/>
      <c r="P13" s="91"/>
      <c r="Q13" s="77">
        <f>J13*100/I13</f>
        <v>64.523992731463622</v>
      </c>
    </row>
    <row r="14" spans="1:17" ht="25.5" x14ac:dyDescent="0.25">
      <c r="A14" s="127"/>
      <c r="B14" s="128"/>
      <c r="C14" s="7" t="s">
        <v>260</v>
      </c>
      <c r="D14" s="7"/>
      <c r="E14" s="10"/>
      <c r="F14" s="10"/>
      <c r="G14" s="10"/>
      <c r="H14" s="7"/>
      <c r="I14" s="66">
        <f>I19+I24+I29+I34+I39+I44+I49+I54+I59+I64+I69+I74+I79+I84+I89+I94+I99+I104+I109+I114+I119+I124+I129+I134+I139+I144+I149+I154+I159+I164+I169+I174+I179+I184+I189+I194+I199+I204+I209+I214+I219+I224+I229+I239+I254+I264+I274+I284+I309+I319+I329+I339</f>
        <v>1428637.6999999997</v>
      </c>
      <c r="J14" s="66">
        <f>J19+J24+J29+J34+J39+J44+J49+J54+J59+J64+J69+J74+J79+J84+J89+J94+J99+J104+J109+J114+J119+J124+J129+J134+J139+J144+J149+J154+J159+J164+J169+J174+J179+J184+J189+J194+J199+J204+J209+J214+J219+J224+J229+J239+J254+J264+J274+J284+J309+J319+J329+J339</f>
        <v>721565.99896</v>
      </c>
      <c r="K14" s="130"/>
      <c r="L14" s="92"/>
      <c r="M14" s="93"/>
      <c r="N14" s="93"/>
      <c r="O14" s="93"/>
      <c r="P14" s="94"/>
      <c r="Q14" s="77">
        <f t="shared" ref="Q14:Q17" si="1">J14*100/I14</f>
        <v>50.507276894624866</v>
      </c>
    </row>
    <row r="15" spans="1:17" ht="25.5" x14ac:dyDescent="0.25">
      <c r="A15" s="127"/>
      <c r="B15" s="128"/>
      <c r="C15" s="7" t="s">
        <v>261</v>
      </c>
      <c r="D15" s="7"/>
      <c r="E15" s="10"/>
      <c r="F15" s="10"/>
      <c r="G15" s="10"/>
      <c r="H15" s="7"/>
      <c r="I15" s="66">
        <f>I16+I17</f>
        <v>12398553.109999999</v>
      </c>
      <c r="J15" s="66">
        <f>J16+J17</f>
        <v>8200289.5942500038</v>
      </c>
      <c r="K15" s="130"/>
      <c r="L15" s="92"/>
      <c r="M15" s="93"/>
      <c r="N15" s="93"/>
      <c r="O15" s="93"/>
      <c r="P15" s="94"/>
      <c r="Q15" s="77">
        <f t="shared" si="1"/>
        <v>66.139085113375813</v>
      </c>
    </row>
    <row r="16" spans="1:17" ht="25.5" x14ac:dyDescent="0.25">
      <c r="A16" s="127"/>
      <c r="B16" s="128"/>
      <c r="C16" s="7" t="s">
        <v>262</v>
      </c>
      <c r="D16" s="7"/>
      <c r="E16" s="10"/>
      <c r="F16" s="10"/>
      <c r="G16" s="10"/>
      <c r="H16" s="7"/>
      <c r="I16" s="66">
        <f>I21+I26+I31+I36+I41+I46+I51+I56+I61+I66+I71+I76+I81+I86+I91+I96+I101+I106+I111+I116+I121+I126+I131+I136+I141+I146+I151+I156+I161+I166+I171+I176+I181+I186+I191+I196+I201+I206+I211+I216+I221+I226+I231+I241+I256+I266+I276+I286+I311+I321+I331+I341</f>
        <v>2506715.8600000003</v>
      </c>
      <c r="J16" s="66">
        <f>J21+J26+J31+J36+J41+J46+J51+J56+J61+J66+J71+J76+J81+J86+J91+J96+J101+J106+J111+J116+J121+J126+J131+J136+J141+J146+J151+J156+J161+J166+J171+J176+J181+J186+J191+J196+J201+J206+J211+J216+J221+J226+J231+J241+J256+J266+J276+J286+J311+J321+J331+J341</f>
        <v>1856995.7903500001</v>
      </c>
      <c r="K16" s="130"/>
      <c r="L16" s="92"/>
      <c r="M16" s="93"/>
      <c r="N16" s="93"/>
      <c r="O16" s="93"/>
      <c r="P16" s="94"/>
      <c r="Q16" s="77">
        <f t="shared" si="1"/>
        <v>74.080825034154444</v>
      </c>
    </row>
    <row r="17" spans="1:17" ht="24" customHeight="1" x14ac:dyDescent="0.25">
      <c r="A17" s="127"/>
      <c r="B17" s="128"/>
      <c r="C17" s="7" t="s">
        <v>39</v>
      </c>
      <c r="D17" s="8"/>
      <c r="E17" s="9"/>
      <c r="F17" s="9"/>
      <c r="G17" s="9"/>
      <c r="H17" s="8"/>
      <c r="I17" s="66">
        <f>I22+I27+I32+I37+I42+I47+I52+I57+I62+I67+I72+I77+I82+I87+I92+I97+I102+I107+I112+I117+I122+I127+I132+I137+I142+I147+I152+I157+I162+I167+I172+I177+I182+I187+I192+I197+I202+I207+I212+I217+I222+I227+I232+I242+I257+I267+I277+I287+I312+I322+I332+I342</f>
        <v>9891837.25</v>
      </c>
      <c r="J17" s="66">
        <f>J22+J27+J32+J37+J42+J47+J52+J57+J62+J67+J72+J77+J82+J87+J92+J97+J102+J107+J112+J117+J122+J127+J132+J137+J142+J147+J152+J157+J162+J167+J172+J177+J182+J187+J192+J197+J202+J207+J212+J217+J222+J227+J232+J242+J257+J267+J277+J287+J312+J322+J332+J342</f>
        <v>6343293.8039000034</v>
      </c>
      <c r="K17" s="131"/>
      <c r="L17" s="95"/>
      <c r="M17" s="96"/>
      <c r="N17" s="96"/>
      <c r="O17" s="96"/>
      <c r="P17" s="97"/>
      <c r="Q17" s="77">
        <f t="shared" si="1"/>
        <v>64.126548421528099</v>
      </c>
    </row>
    <row r="18" spans="1:17" x14ac:dyDescent="0.25">
      <c r="A18" s="115" t="s">
        <v>24</v>
      </c>
      <c r="B18" s="116" t="s">
        <v>294</v>
      </c>
      <c r="C18" s="5" t="s">
        <v>19</v>
      </c>
      <c r="D18" s="2"/>
      <c r="E18" s="3"/>
      <c r="F18" s="3"/>
      <c r="G18" s="3"/>
      <c r="H18" s="2"/>
      <c r="I18" s="20">
        <f>I19+I20</f>
        <v>554090.93000000005</v>
      </c>
      <c r="J18" s="20">
        <f>J19+J20</f>
        <v>323965.26805000001</v>
      </c>
      <c r="K18" s="117" t="s">
        <v>23</v>
      </c>
      <c r="L18" s="140" t="s">
        <v>176</v>
      </c>
      <c r="M18" s="140" t="s">
        <v>175</v>
      </c>
      <c r="N18" s="101">
        <v>680</v>
      </c>
      <c r="O18" s="101">
        <v>622.20000000000005</v>
      </c>
      <c r="P18" s="102" t="s">
        <v>340</v>
      </c>
    </row>
    <row r="19" spans="1:17" x14ac:dyDescent="0.25">
      <c r="A19" s="115"/>
      <c r="B19" s="116"/>
      <c r="C19" s="5" t="s">
        <v>49</v>
      </c>
      <c r="D19" s="2"/>
      <c r="E19" s="3"/>
      <c r="F19" s="3"/>
      <c r="G19" s="3"/>
      <c r="H19" s="2"/>
      <c r="I19" s="20"/>
      <c r="J19" s="20"/>
      <c r="K19" s="117"/>
      <c r="L19" s="140"/>
      <c r="M19" s="140"/>
      <c r="N19" s="101"/>
      <c r="O19" s="101"/>
      <c r="P19" s="102"/>
    </row>
    <row r="20" spans="1:17" x14ac:dyDescent="0.25">
      <c r="A20" s="115"/>
      <c r="B20" s="116"/>
      <c r="C20" s="5" t="s">
        <v>169</v>
      </c>
      <c r="D20" s="2"/>
      <c r="E20" s="3"/>
      <c r="F20" s="3"/>
      <c r="G20" s="3"/>
      <c r="H20" s="2"/>
      <c r="I20" s="20">
        <f>I21+I22</f>
        <v>554090.93000000005</v>
      </c>
      <c r="J20" s="20">
        <f>J21+J22</f>
        <v>323965.26805000001</v>
      </c>
      <c r="K20" s="117"/>
      <c r="L20" s="140"/>
      <c r="M20" s="140"/>
      <c r="N20" s="101"/>
      <c r="O20" s="101"/>
      <c r="P20" s="102"/>
    </row>
    <row r="21" spans="1:17" x14ac:dyDescent="0.25">
      <c r="A21" s="115"/>
      <c r="B21" s="116"/>
      <c r="C21" s="5" t="s">
        <v>20</v>
      </c>
      <c r="D21" s="5"/>
      <c r="E21" s="6"/>
      <c r="F21" s="6"/>
      <c r="G21" s="6"/>
      <c r="H21" s="5"/>
      <c r="I21" s="20"/>
      <c r="J21" s="20"/>
      <c r="K21" s="117"/>
      <c r="L21" s="140"/>
      <c r="M21" s="140"/>
      <c r="N21" s="101"/>
      <c r="O21" s="101"/>
      <c r="P21" s="102"/>
    </row>
    <row r="22" spans="1:17" x14ac:dyDescent="0.25">
      <c r="A22" s="115"/>
      <c r="B22" s="116"/>
      <c r="C22" s="5" t="s">
        <v>39</v>
      </c>
      <c r="D22" s="2"/>
      <c r="E22" s="3"/>
      <c r="F22" s="3"/>
      <c r="G22" s="3"/>
      <c r="H22" s="2"/>
      <c r="I22" s="20">
        <v>554090.93000000005</v>
      </c>
      <c r="J22" s="20">
        <v>323965.26805000001</v>
      </c>
      <c r="K22" s="117"/>
      <c r="L22" s="140"/>
      <c r="M22" s="140"/>
      <c r="N22" s="101"/>
      <c r="O22" s="101"/>
      <c r="P22" s="102"/>
    </row>
    <row r="23" spans="1:17" x14ac:dyDescent="0.25">
      <c r="A23" s="115" t="s">
        <v>25</v>
      </c>
      <c r="B23" s="116" t="s">
        <v>41</v>
      </c>
      <c r="C23" s="5" t="s">
        <v>19</v>
      </c>
      <c r="D23" s="2"/>
      <c r="E23" s="3"/>
      <c r="F23" s="3"/>
      <c r="G23" s="3"/>
      <c r="H23" s="2"/>
      <c r="I23" s="20">
        <f>I24+I25</f>
        <v>54937.99</v>
      </c>
      <c r="J23" s="20">
        <f>J24+J25</f>
        <v>32996.57935</v>
      </c>
      <c r="K23" s="117" t="s">
        <v>23</v>
      </c>
      <c r="L23" s="140" t="s">
        <v>177</v>
      </c>
      <c r="M23" s="140" t="s">
        <v>178</v>
      </c>
      <c r="N23" s="103">
        <v>68.67</v>
      </c>
      <c r="O23" s="103">
        <v>66.27</v>
      </c>
      <c r="P23" s="102" t="s">
        <v>341</v>
      </c>
    </row>
    <row r="24" spans="1:17" x14ac:dyDescent="0.25">
      <c r="A24" s="115"/>
      <c r="B24" s="116"/>
      <c r="C24" s="5" t="s">
        <v>49</v>
      </c>
      <c r="D24" s="2"/>
      <c r="E24" s="3"/>
      <c r="F24" s="3"/>
      <c r="G24" s="3"/>
      <c r="H24" s="2"/>
      <c r="I24" s="20"/>
      <c r="J24" s="20"/>
      <c r="K24" s="117"/>
      <c r="L24" s="140"/>
      <c r="M24" s="140"/>
      <c r="N24" s="103"/>
      <c r="O24" s="103"/>
      <c r="P24" s="102"/>
    </row>
    <row r="25" spans="1:17" x14ac:dyDescent="0.25">
      <c r="A25" s="115"/>
      <c r="B25" s="116"/>
      <c r="C25" s="5" t="s">
        <v>169</v>
      </c>
      <c r="D25" s="2"/>
      <c r="E25" s="3"/>
      <c r="F25" s="3"/>
      <c r="G25" s="3"/>
      <c r="H25" s="2"/>
      <c r="I25" s="20">
        <f>I26+I27</f>
        <v>54937.99</v>
      </c>
      <c r="J25" s="20">
        <f>J26+J27</f>
        <v>32996.57935</v>
      </c>
      <c r="K25" s="117"/>
      <c r="L25" s="140"/>
      <c r="M25" s="140"/>
      <c r="N25" s="103"/>
      <c r="O25" s="103"/>
      <c r="P25" s="102"/>
    </row>
    <row r="26" spans="1:17" x14ac:dyDescent="0.25">
      <c r="A26" s="115"/>
      <c r="B26" s="116"/>
      <c r="C26" s="5" t="s">
        <v>20</v>
      </c>
      <c r="D26" s="5"/>
      <c r="E26" s="6"/>
      <c r="F26" s="6"/>
      <c r="G26" s="6"/>
      <c r="H26" s="5"/>
      <c r="I26" s="20"/>
      <c r="J26" s="20"/>
      <c r="K26" s="117"/>
      <c r="L26" s="140"/>
      <c r="M26" s="140"/>
      <c r="N26" s="103"/>
      <c r="O26" s="103"/>
      <c r="P26" s="102"/>
    </row>
    <row r="27" spans="1:17" x14ac:dyDescent="0.25">
      <c r="A27" s="115"/>
      <c r="B27" s="116"/>
      <c r="C27" s="5" t="s">
        <v>39</v>
      </c>
      <c r="D27" s="2"/>
      <c r="E27" s="3"/>
      <c r="F27" s="3"/>
      <c r="G27" s="3"/>
      <c r="H27" s="2"/>
      <c r="I27" s="20">
        <v>54937.99</v>
      </c>
      <c r="J27" s="20">
        <v>32996.57935</v>
      </c>
      <c r="K27" s="117"/>
      <c r="L27" s="140"/>
      <c r="M27" s="140"/>
      <c r="N27" s="103"/>
      <c r="O27" s="103"/>
      <c r="P27" s="102"/>
      <c r="Q27" t="s">
        <v>333</v>
      </c>
    </row>
    <row r="28" spans="1:17" x14ac:dyDescent="0.25">
      <c r="A28" s="115" t="s">
        <v>26</v>
      </c>
      <c r="B28" s="116" t="s">
        <v>287</v>
      </c>
      <c r="C28" s="5" t="s">
        <v>19</v>
      </c>
      <c r="D28" s="5"/>
      <c r="E28" s="6"/>
      <c r="F28" s="6"/>
      <c r="G28" s="6"/>
      <c r="H28" s="5"/>
      <c r="I28" s="20">
        <f>I29+I30</f>
        <v>25261.13</v>
      </c>
      <c r="J28" s="20">
        <f>J29+J30</f>
        <v>8783.1711300000006</v>
      </c>
      <c r="K28" s="117" t="s">
        <v>23</v>
      </c>
      <c r="L28" s="140" t="s">
        <v>176</v>
      </c>
      <c r="M28" s="140" t="s">
        <v>175</v>
      </c>
      <c r="N28" s="101">
        <v>680</v>
      </c>
      <c r="O28" s="103">
        <v>622.20000000000005</v>
      </c>
      <c r="P28" s="102" t="s">
        <v>342</v>
      </c>
    </row>
    <row r="29" spans="1:17" x14ac:dyDescent="0.25">
      <c r="A29" s="115"/>
      <c r="B29" s="116"/>
      <c r="C29" s="5" t="s">
        <v>49</v>
      </c>
      <c r="D29" s="5"/>
      <c r="E29" s="6"/>
      <c r="F29" s="6"/>
      <c r="G29" s="6"/>
      <c r="H29" s="5"/>
      <c r="I29" s="20"/>
      <c r="J29" s="20"/>
      <c r="K29" s="117"/>
      <c r="L29" s="140"/>
      <c r="M29" s="140"/>
      <c r="N29" s="101"/>
      <c r="O29" s="103"/>
      <c r="P29" s="102"/>
    </row>
    <row r="30" spans="1:17" x14ac:dyDescent="0.25">
      <c r="A30" s="115"/>
      <c r="B30" s="116"/>
      <c r="C30" s="5" t="s">
        <v>169</v>
      </c>
      <c r="D30" s="5"/>
      <c r="E30" s="6"/>
      <c r="F30" s="6"/>
      <c r="G30" s="6"/>
      <c r="H30" s="5"/>
      <c r="I30" s="20">
        <f>I31+I32</f>
        <v>25261.13</v>
      </c>
      <c r="J30" s="20">
        <f>J31+J32</f>
        <v>8783.1711300000006</v>
      </c>
      <c r="K30" s="117"/>
      <c r="L30" s="140"/>
      <c r="M30" s="140"/>
      <c r="N30" s="101"/>
      <c r="O30" s="103"/>
      <c r="P30" s="102"/>
    </row>
    <row r="31" spans="1:17" x14ac:dyDescent="0.25">
      <c r="A31" s="115"/>
      <c r="B31" s="116"/>
      <c r="C31" s="5" t="s">
        <v>20</v>
      </c>
      <c r="D31" s="5"/>
      <c r="E31" s="6"/>
      <c r="F31" s="6"/>
      <c r="G31" s="6"/>
      <c r="H31" s="5"/>
      <c r="I31" s="20"/>
      <c r="J31" s="20"/>
      <c r="K31" s="117"/>
      <c r="L31" s="140"/>
      <c r="M31" s="140"/>
      <c r="N31" s="101"/>
      <c r="O31" s="103"/>
      <c r="P31" s="102"/>
    </row>
    <row r="32" spans="1:17" x14ac:dyDescent="0.25">
      <c r="A32" s="115"/>
      <c r="B32" s="116"/>
      <c r="C32" s="5" t="s">
        <v>39</v>
      </c>
      <c r="D32" s="5"/>
      <c r="E32" s="6"/>
      <c r="F32" s="6"/>
      <c r="G32" s="6"/>
      <c r="H32" s="5"/>
      <c r="I32" s="20">
        <v>25261.13</v>
      </c>
      <c r="J32" s="20">
        <v>8783.1711300000006</v>
      </c>
      <c r="K32" s="117"/>
      <c r="L32" s="140"/>
      <c r="M32" s="140"/>
      <c r="N32" s="101"/>
      <c r="O32" s="103"/>
      <c r="P32" s="102"/>
    </row>
    <row r="33" spans="1:16" x14ac:dyDescent="0.25">
      <c r="A33" s="115" t="s">
        <v>27</v>
      </c>
      <c r="B33" s="116" t="s">
        <v>35</v>
      </c>
      <c r="C33" s="5" t="s">
        <v>19</v>
      </c>
      <c r="D33" s="2"/>
      <c r="E33" s="3"/>
      <c r="F33" s="3"/>
      <c r="G33" s="3"/>
      <c r="H33" s="2"/>
      <c r="I33" s="20">
        <f>I34+I35</f>
        <v>13121.76</v>
      </c>
      <c r="J33" s="20">
        <f>J34+J35</f>
        <v>3225.2793700000002</v>
      </c>
      <c r="K33" s="117" t="s">
        <v>23</v>
      </c>
      <c r="L33" s="140" t="s">
        <v>177</v>
      </c>
      <c r="M33" s="140" t="s">
        <v>178</v>
      </c>
      <c r="N33" s="141">
        <v>68.67</v>
      </c>
      <c r="O33" s="103">
        <v>66.27</v>
      </c>
      <c r="P33" s="102" t="s">
        <v>334</v>
      </c>
    </row>
    <row r="34" spans="1:16" x14ac:dyDescent="0.25">
      <c r="A34" s="115"/>
      <c r="B34" s="116"/>
      <c r="C34" s="5" t="s">
        <v>49</v>
      </c>
      <c r="D34" s="2"/>
      <c r="E34" s="3"/>
      <c r="F34" s="3"/>
      <c r="G34" s="3"/>
      <c r="H34" s="2"/>
      <c r="I34" s="20"/>
      <c r="J34" s="20"/>
      <c r="K34" s="117"/>
      <c r="L34" s="140"/>
      <c r="M34" s="140"/>
      <c r="N34" s="141"/>
      <c r="O34" s="103"/>
      <c r="P34" s="102"/>
    </row>
    <row r="35" spans="1:16" x14ac:dyDescent="0.25">
      <c r="A35" s="115"/>
      <c r="B35" s="116"/>
      <c r="C35" s="5" t="s">
        <v>169</v>
      </c>
      <c r="D35" s="2"/>
      <c r="E35" s="3"/>
      <c r="F35" s="3"/>
      <c r="G35" s="3"/>
      <c r="H35" s="2"/>
      <c r="I35" s="20">
        <f>I36+I37</f>
        <v>13121.76</v>
      </c>
      <c r="J35" s="20">
        <f>J36+J37</f>
        <v>3225.2793700000002</v>
      </c>
      <c r="K35" s="117"/>
      <c r="L35" s="140"/>
      <c r="M35" s="140"/>
      <c r="N35" s="141"/>
      <c r="O35" s="103"/>
      <c r="P35" s="102"/>
    </row>
    <row r="36" spans="1:16" x14ac:dyDescent="0.25">
      <c r="A36" s="115"/>
      <c r="B36" s="116"/>
      <c r="C36" s="5" t="s">
        <v>20</v>
      </c>
      <c r="D36" s="5"/>
      <c r="E36" s="6"/>
      <c r="F36" s="6"/>
      <c r="G36" s="6"/>
      <c r="H36" s="5"/>
      <c r="I36" s="20"/>
      <c r="J36" s="20"/>
      <c r="K36" s="117"/>
      <c r="L36" s="140"/>
      <c r="M36" s="140"/>
      <c r="N36" s="141"/>
      <c r="O36" s="103"/>
      <c r="P36" s="102"/>
    </row>
    <row r="37" spans="1:16" x14ac:dyDescent="0.25">
      <c r="A37" s="115"/>
      <c r="B37" s="116"/>
      <c r="C37" s="5" t="s">
        <v>39</v>
      </c>
      <c r="D37" s="2"/>
      <c r="E37" s="3"/>
      <c r="F37" s="3"/>
      <c r="G37" s="3"/>
      <c r="H37" s="2"/>
      <c r="I37" s="20">
        <v>13121.76</v>
      </c>
      <c r="J37" s="60">
        <v>3225.2793700000002</v>
      </c>
      <c r="K37" s="117"/>
      <c r="L37" s="140"/>
      <c r="M37" s="140"/>
      <c r="N37" s="141"/>
      <c r="O37" s="103"/>
      <c r="P37" s="102"/>
    </row>
    <row r="38" spans="1:16" x14ac:dyDescent="0.25">
      <c r="A38" s="115" t="s">
        <v>28</v>
      </c>
      <c r="B38" s="116" t="s">
        <v>36</v>
      </c>
      <c r="C38" s="5" t="s">
        <v>19</v>
      </c>
      <c r="D38" s="2"/>
      <c r="E38" s="3"/>
      <c r="F38" s="3"/>
      <c r="G38" s="3"/>
      <c r="H38" s="2"/>
      <c r="I38" s="20">
        <f>I39+I40</f>
        <v>148655.37</v>
      </c>
      <c r="J38" s="60">
        <f>J39+J40</f>
        <v>72719.221539999999</v>
      </c>
      <c r="K38" s="117" t="s">
        <v>23</v>
      </c>
      <c r="L38" s="140" t="s">
        <v>179</v>
      </c>
      <c r="M38" s="140" t="s">
        <v>180</v>
      </c>
      <c r="N38" s="101">
        <v>70</v>
      </c>
      <c r="O38" s="104">
        <v>49.1</v>
      </c>
      <c r="P38" s="102" t="s">
        <v>343</v>
      </c>
    </row>
    <row r="39" spans="1:16" x14ac:dyDescent="0.25">
      <c r="A39" s="115"/>
      <c r="B39" s="116"/>
      <c r="C39" s="5" t="s">
        <v>49</v>
      </c>
      <c r="D39" s="2"/>
      <c r="E39" s="3"/>
      <c r="F39" s="3"/>
      <c r="G39" s="3"/>
      <c r="H39" s="2"/>
      <c r="I39" s="20"/>
      <c r="J39" s="60"/>
      <c r="K39" s="117"/>
      <c r="L39" s="140"/>
      <c r="M39" s="140"/>
      <c r="N39" s="101"/>
      <c r="O39" s="104"/>
      <c r="P39" s="102"/>
    </row>
    <row r="40" spans="1:16" x14ac:dyDescent="0.25">
      <c r="A40" s="115"/>
      <c r="B40" s="116"/>
      <c r="C40" s="5" t="s">
        <v>169</v>
      </c>
      <c r="D40" s="2"/>
      <c r="E40" s="3"/>
      <c r="F40" s="3"/>
      <c r="G40" s="3"/>
      <c r="H40" s="2"/>
      <c r="I40" s="20">
        <f>I41+I42</f>
        <v>148655.37</v>
      </c>
      <c r="J40" s="60">
        <f>J41+J42</f>
        <v>72719.221539999999</v>
      </c>
      <c r="K40" s="117"/>
      <c r="L40" s="140"/>
      <c r="M40" s="140"/>
      <c r="N40" s="101"/>
      <c r="O40" s="104"/>
      <c r="P40" s="102"/>
    </row>
    <row r="41" spans="1:16" x14ac:dyDescent="0.25">
      <c r="A41" s="115"/>
      <c r="B41" s="116"/>
      <c r="C41" s="5" t="s">
        <v>20</v>
      </c>
      <c r="D41" s="5"/>
      <c r="E41" s="6"/>
      <c r="F41" s="6"/>
      <c r="G41" s="6"/>
      <c r="H41" s="5"/>
      <c r="I41" s="20"/>
      <c r="J41" s="60"/>
      <c r="K41" s="117"/>
      <c r="L41" s="140"/>
      <c r="M41" s="140"/>
      <c r="N41" s="101"/>
      <c r="O41" s="104"/>
      <c r="P41" s="102"/>
    </row>
    <row r="42" spans="1:16" x14ac:dyDescent="0.25">
      <c r="A42" s="115"/>
      <c r="B42" s="116"/>
      <c r="C42" s="5" t="s">
        <v>39</v>
      </c>
      <c r="D42" s="2"/>
      <c r="E42" s="3"/>
      <c r="F42" s="3"/>
      <c r="G42" s="3"/>
      <c r="H42" s="2"/>
      <c r="I42" s="20">
        <v>148655.37</v>
      </c>
      <c r="J42" s="60">
        <v>72719.221539999999</v>
      </c>
      <c r="K42" s="117"/>
      <c r="L42" s="140"/>
      <c r="M42" s="140"/>
      <c r="N42" s="101"/>
      <c r="O42" s="104"/>
      <c r="P42" s="102"/>
    </row>
    <row r="43" spans="1:16" x14ac:dyDescent="0.25">
      <c r="A43" s="115" t="s">
        <v>29</v>
      </c>
      <c r="B43" s="116" t="s">
        <v>40</v>
      </c>
      <c r="C43" s="5" t="s">
        <v>19</v>
      </c>
      <c r="D43" s="2"/>
      <c r="E43" s="3"/>
      <c r="F43" s="3"/>
      <c r="G43" s="3"/>
      <c r="H43" s="2"/>
      <c r="I43" s="20">
        <f>I44+I45</f>
        <v>251085.2</v>
      </c>
      <c r="J43" s="20">
        <f>J44+J45</f>
        <v>171951.07326999999</v>
      </c>
      <c r="K43" s="117" t="s">
        <v>23</v>
      </c>
      <c r="L43" s="140" t="s">
        <v>177</v>
      </c>
      <c r="M43" s="140" t="s">
        <v>178</v>
      </c>
      <c r="N43" s="141">
        <v>68.67</v>
      </c>
      <c r="O43" s="141">
        <v>66.27</v>
      </c>
      <c r="P43" s="105" t="s">
        <v>344</v>
      </c>
    </row>
    <row r="44" spans="1:16" x14ac:dyDescent="0.25">
      <c r="A44" s="115"/>
      <c r="B44" s="116"/>
      <c r="C44" s="5" t="s">
        <v>49</v>
      </c>
      <c r="D44" s="2"/>
      <c r="E44" s="3"/>
      <c r="F44" s="3"/>
      <c r="G44" s="3"/>
      <c r="H44" s="2"/>
      <c r="I44" s="20"/>
      <c r="J44" s="20"/>
      <c r="K44" s="117"/>
      <c r="L44" s="140"/>
      <c r="M44" s="140"/>
      <c r="N44" s="141"/>
      <c r="O44" s="141"/>
      <c r="P44" s="105"/>
    </row>
    <row r="45" spans="1:16" x14ac:dyDescent="0.25">
      <c r="A45" s="115"/>
      <c r="B45" s="116"/>
      <c r="C45" s="5" t="s">
        <v>169</v>
      </c>
      <c r="D45" s="2"/>
      <c r="E45" s="3"/>
      <c r="F45" s="3"/>
      <c r="G45" s="3"/>
      <c r="H45" s="2"/>
      <c r="I45" s="20">
        <f>I46+I47</f>
        <v>251085.2</v>
      </c>
      <c r="J45" s="20">
        <f>J46+J47</f>
        <v>171951.07326999999</v>
      </c>
      <c r="K45" s="117"/>
      <c r="L45" s="140"/>
      <c r="M45" s="140"/>
      <c r="N45" s="141"/>
      <c r="O45" s="141"/>
      <c r="P45" s="105"/>
    </row>
    <row r="46" spans="1:16" x14ac:dyDescent="0.25">
      <c r="A46" s="115"/>
      <c r="B46" s="116"/>
      <c r="C46" s="5" t="s">
        <v>20</v>
      </c>
      <c r="D46" s="5"/>
      <c r="E46" s="6"/>
      <c r="F46" s="6"/>
      <c r="G46" s="6"/>
      <c r="H46" s="5"/>
      <c r="I46" s="20"/>
      <c r="J46" s="20"/>
      <c r="K46" s="117"/>
      <c r="L46" s="140"/>
      <c r="M46" s="140"/>
      <c r="N46" s="141"/>
      <c r="O46" s="141"/>
      <c r="P46" s="105"/>
    </row>
    <row r="47" spans="1:16" x14ac:dyDescent="0.25">
      <c r="A47" s="115"/>
      <c r="B47" s="116"/>
      <c r="C47" s="5" t="s">
        <v>39</v>
      </c>
      <c r="D47" s="2"/>
      <c r="E47" s="3"/>
      <c r="F47" s="3"/>
      <c r="G47" s="3"/>
      <c r="H47" s="2"/>
      <c r="I47" s="20">
        <v>251085.2</v>
      </c>
      <c r="J47" s="20">
        <v>171951.07326999999</v>
      </c>
      <c r="K47" s="117"/>
      <c r="L47" s="140"/>
      <c r="M47" s="140"/>
      <c r="N47" s="141"/>
      <c r="O47" s="141"/>
      <c r="P47" s="105"/>
    </row>
    <row r="48" spans="1:16" x14ac:dyDescent="0.25">
      <c r="A48" s="115" t="s">
        <v>30</v>
      </c>
      <c r="B48" s="116" t="s">
        <v>37</v>
      </c>
      <c r="C48" s="5" t="s">
        <v>19</v>
      </c>
      <c r="D48" s="2"/>
      <c r="E48" s="3"/>
      <c r="F48" s="3"/>
      <c r="G48" s="3"/>
      <c r="H48" s="2"/>
      <c r="I48" s="20">
        <f>I49+I50</f>
        <v>258768.8</v>
      </c>
      <c r="J48" s="20">
        <f>J49+J50</f>
        <v>144830.98069999999</v>
      </c>
      <c r="K48" s="117" t="s">
        <v>23</v>
      </c>
      <c r="L48" s="140" t="s">
        <v>177</v>
      </c>
      <c r="M48" s="140" t="s">
        <v>178</v>
      </c>
      <c r="N48" s="141">
        <v>68.67</v>
      </c>
      <c r="O48" s="103">
        <v>66.27</v>
      </c>
      <c r="P48" s="105" t="s">
        <v>345</v>
      </c>
    </row>
    <row r="49" spans="1:16" x14ac:dyDescent="0.25">
      <c r="A49" s="115"/>
      <c r="B49" s="116"/>
      <c r="C49" s="5" t="s">
        <v>49</v>
      </c>
      <c r="D49" s="2"/>
      <c r="E49" s="3"/>
      <c r="F49" s="3"/>
      <c r="G49" s="3"/>
      <c r="H49" s="2"/>
      <c r="I49" s="20"/>
      <c r="J49" s="20"/>
      <c r="K49" s="117"/>
      <c r="L49" s="140"/>
      <c r="M49" s="140"/>
      <c r="N49" s="141"/>
      <c r="O49" s="103"/>
      <c r="P49" s="105"/>
    </row>
    <row r="50" spans="1:16" x14ac:dyDescent="0.25">
      <c r="A50" s="115"/>
      <c r="B50" s="116"/>
      <c r="C50" s="5" t="s">
        <v>169</v>
      </c>
      <c r="D50" s="2"/>
      <c r="E50" s="3"/>
      <c r="F50" s="3"/>
      <c r="G50" s="3"/>
      <c r="H50" s="2"/>
      <c r="I50" s="20">
        <f>I51+I52</f>
        <v>258768.8</v>
      </c>
      <c r="J50" s="20">
        <f>J51+J52</f>
        <v>144830.98069999999</v>
      </c>
      <c r="K50" s="117"/>
      <c r="L50" s="140"/>
      <c r="M50" s="140"/>
      <c r="N50" s="141"/>
      <c r="O50" s="103"/>
      <c r="P50" s="105"/>
    </row>
    <row r="51" spans="1:16" x14ac:dyDescent="0.25">
      <c r="A51" s="115"/>
      <c r="B51" s="116"/>
      <c r="C51" s="5" t="s">
        <v>20</v>
      </c>
      <c r="D51" s="5"/>
      <c r="E51" s="6"/>
      <c r="F51" s="6"/>
      <c r="G51" s="6"/>
      <c r="H51" s="5"/>
      <c r="I51" s="20"/>
      <c r="J51" s="20"/>
      <c r="K51" s="117"/>
      <c r="L51" s="140"/>
      <c r="M51" s="140"/>
      <c r="N51" s="141"/>
      <c r="O51" s="103"/>
      <c r="P51" s="105"/>
    </row>
    <row r="52" spans="1:16" x14ac:dyDescent="0.25">
      <c r="A52" s="115"/>
      <c r="B52" s="116"/>
      <c r="C52" s="5" t="s">
        <v>39</v>
      </c>
      <c r="D52" s="2"/>
      <c r="E52" s="3"/>
      <c r="F52" s="3"/>
      <c r="G52" s="3"/>
      <c r="H52" s="2"/>
      <c r="I52" s="20">
        <v>258768.8</v>
      </c>
      <c r="J52" s="20">
        <v>144830.98069999999</v>
      </c>
      <c r="K52" s="117"/>
      <c r="L52" s="140"/>
      <c r="M52" s="140"/>
      <c r="N52" s="141"/>
      <c r="O52" s="103"/>
      <c r="P52" s="105"/>
    </row>
    <row r="53" spans="1:16" x14ac:dyDescent="0.25">
      <c r="A53" s="115" t="s">
        <v>31</v>
      </c>
      <c r="B53" s="116" t="s">
        <v>38</v>
      </c>
      <c r="C53" s="5" t="s">
        <v>19</v>
      </c>
      <c r="D53" s="2"/>
      <c r="E53" s="3"/>
      <c r="F53" s="3"/>
      <c r="G53" s="3"/>
      <c r="H53" s="2"/>
      <c r="I53" s="20">
        <f>I54+I55</f>
        <v>1916466.8</v>
      </c>
      <c r="J53" s="20">
        <f>J54+J55</f>
        <v>928380.90870000003</v>
      </c>
      <c r="K53" s="117" t="s">
        <v>23</v>
      </c>
      <c r="L53" s="140" t="s">
        <v>177</v>
      </c>
      <c r="M53" s="140" t="s">
        <v>178</v>
      </c>
      <c r="N53" s="141">
        <v>68.67</v>
      </c>
      <c r="O53" s="103">
        <v>66.27</v>
      </c>
      <c r="P53" s="105" t="s">
        <v>346</v>
      </c>
    </row>
    <row r="54" spans="1:16" x14ac:dyDescent="0.25">
      <c r="A54" s="115"/>
      <c r="B54" s="116"/>
      <c r="C54" s="5" t="s">
        <v>49</v>
      </c>
      <c r="D54" s="2"/>
      <c r="E54" s="3"/>
      <c r="F54" s="3"/>
      <c r="G54" s="3"/>
      <c r="H54" s="2"/>
      <c r="I54" s="20"/>
      <c r="J54" s="20"/>
      <c r="K54" s="117"/>
      <c r="L54" s="140"/>
      <c r="M54" s="140"/>
      <c r="N54" s="141"/>
      <c r="O54" s="103"/>
      <c r="P54" s="105"/>
    </row>
    <row r="55" spans="1:16" x14ac:dyDescent="0.25">
      <c r="A55" s="115"/>
      <c r="B55" s="116"/>
      <c r="C55" s="5" t="s">
        <v>169</v>
      </c>
      <c r="D55" s="2"/>
      <c r="E55" s="3"/>
      <c r="F55" s="3"/>
      <c r="G55" s="3"/>
      <c r="H55" s="2"/>
      <c r="I55" s="20">
        <f>I56+I57</f>
        <v>1916466.8</v>
      </c>
      <c r="J55" s="20">
        <f>J56+J57</f>
        <v>928380.90870000003</v>
      </c>
      <c r="K55" s="117"/>
      <c r="L55" s="140"/>
      <c r="M55" s="140"/>
      <c r="N55" s="141"/>
      <c r="O55" s="103"/>
      <c r="P55" s="105"/>
    </row>
    <row r="56" spans="1:16" x14ac:dyDescent="0.25">
      <c r="A56" s="115"/>
      <c r="B56" s="116"/>
      <c r="C56" s="5" t="s">
        <v>20</v>
      </c>
      <c r="D56" s="5"/>
      <c r="E56" s="6"/>
      <c r="F56" s="6"/>
      <c r="G56" s="6"/>
      <c r="H56" s="5"/>
      <c r="I56" s="20"/>
      <c r="J56" s="20"/>
      <c r="K56" s="117"/>
      <c r="L56" s="140"/>
      <c r="M56" s="140"/>
      <c r="N56" s="141"/>
      <c r="O56" s="103"/>
      <c r="P56" s="105"/>
    </row>
    <row r="57" spans="1:16" x14ac:dyDescent="0.25">
      <c r="A57" s="115"/>
      <c r="B57" s="116"/>
      <c r="C57" s="5" t="s">
        <v>39</v>
      </c>
      <c r="D57" s="5"/>
      <c r="E57" s="6"/>
      <c r="F57" s="6"/>
      <c r="G57" s="6"/>
      <c r="H57" s="5"/>
      <c r="I57" s="20">
        <v>1916466.8</v>
      </c>
      <c r="J57" s="20">
        <v>928380.90870000003</v>
      </c>
      <c r="K57" s="117"/>
      <c r="L57" s="140"/>
      <c r="M57" s="140"/>
      <c r="N57" s="141"/>
      <c r="O57" s="103"/>
      <c r="P57" s="105"/>
    </row>
    <row r="58" spans="1:16" x14ac:dyDescent="0.25">
      <c r="A58" s="115" t="s">
        <v>32</v>
      </c>
      <c r="B58" s="116" t="s">
        <v>42</v>
      </c>
      <c r="C58" s="24" t="s">
        <v>19</v>
      </c>
      <c r="D58" s="24"/>
      <c r="E58" s="27"/>
      <c r="F58" s="27"/>
      <c r="G58" s="27"/>
      <c r="H58" s="24"/>
      <c r="I58" s="20">
        <f>I59+I60</f>
        <v>767635.07</v>
      </c>
      <c r="J58" s="20">
        <f>J59+J60</f>
        <v>682456.10811822803</v>
      </c>
      <c r="K58" s="117" t="s">
        <v>23</v>
      </c>
      <c r="L58" s="140" t="s">
        <v>177</v>
      </c>
      <c r="M58" s="140" t="s">
        <v>178</v>
      </c>
      <c r="N58" s="141">
        <v>68.67</v>
      </c>
      <c r="O58" s="103">
        <v>66.27</v>
      </c>
      <c r="P58" s="105" t="s">
        <v>347</v>
      </c>
    </row>
    <row r="59" spans="1:16" x14ac:dyDescent="0.25">
      <c r="A59" s="115"/>
      <c r="B59" s="116"/>
      <c r="C59" s="5" t="s">
        <v>49</v>
      </c>
      <c r="D59" s="2"/>
      <c r="E59" s="3"/>
      <c r="F59" s="3"/>
      <c r="G59" s="3"/>
      <c r="H59" s="2"/>
      <c r="I59" s="20"/>
      <c r="J59" s="20"/>
      <c r="K59" s="117"/>
      <c r="L59" s="140"/>
      <c r="M59" s="140"/>
      <c r="N59" s="141"/>
      <c r="O59" s="103"/>
      <c r="P59" s="105"/>
    </row>
    <row r="60" spans="1:16" x14ac:dyDescent="0.25">
      <c r="A60" s="115"/>
      <c r="B60" s="116"/>
      <c r="C60" s="24" t="s">
        <v>169</v>
      </c>
      <c r="D60" s="25"/>
      <c r="E60" s="26"/>
      <c r="F60" s="26"/>
      <c r="G60" s="26"/>
      <c r="H60" s="25"/>
      <c r="I60" s="20">
        <f>I61+I62</f>
        <v>767635.07</v>
      </c>
      <c r="J60" s="20">
        <f>J61+J62</f>
        <v>682456.10811822803</v>
      </c>
      <c r="K60" s="117"/>
      <c r="L60" s="140"/>
      <c r="M60" s="140"/>
      <c r="N60" s="141"/>
      <c r="O60" s="103"/>
      <c r="P60" s="105"/>
    </row>
    <row r="61" spans="1:16" x14ac:dyDescent="0.25">
      <c r="A61" s="115"/>
      <c r="B61" s="116"/>
      <c r="C61" s="5" t="s">
        <v>20</v>
      </c>
      <c r="D61" s="2"/>
      <c r="E61" s="3"/>
      <c r="F61" s="3"/>
      <c r="G61" s="3"/>
      <c r="H61" s="2"/>
      <c r="I61" s="20"/>
      <c r="J61" s="20"/>
      <c r="K61" s="117"/>
      <c r="L61" s="140"/>
      <c r="M61" s="140"/>
      <c r="N61" s="141"/>
      <c r="O61" s="103"/>
      <c r="P61" s="105"/>
    </row>
    <row r="62" spans="1:16" x14ac:dyDescent="0.25">
      <c r="A62" s="115"/>
      <c r="B62" s="116"/>
      <c r="C62" s="5" t="s">
        <v>39</v>
      </c>
      <c r="D62" s="5"/>
      <c r="E62" s="6"/>
      <c r="F62" s="6"/>
      <c r="G62" s="6"/>
      <c r="H62" s="5"/>
      <c r="I62" s="20">
        <v>767635.07</v>
      </c>
      <c r="J62" s="20">
        <v>682456.10811822803</v>
      </c>
      <c r="K62" s="117"/>
      <c r="L62" s="140"/>
      <c r="M62" s="140"/>
      <c r="N62" s="141"/>
      <c r="O62" s="103"/>
      <c r="P62" s="105"/>
    </row>
    <row r="63" spans="1:16" x14ac:dyDescent="0.25">
      <c r="A63" s="115" t="s">
        <v>33</v>
      </c>
      <c r="B63" s="116" t="s">
        <v>293</v>
      </c>
      <c r="C63" s="5" t="s">
        <v>19</v>
      </c>
      <c r="D63" s="2"/>
      <c r="E63" s="3"/>
      <c r="F63" s="3"/>
      <c r="G63" s="3"/>
      <c r="H63" s="2"/>
      <c r="I63" s="20">
        <f>I64+I65</f>
        <v>7985.69</v>
      </c>
      <c r="J63" s="20">
        <f>J64+J65</f>
        <v>5094.93307</v>
      </c>
      <c r="K63" s="117" t="s">
        <v>23</v>
      </c>
      <c r="L63" s="140" t="s">
        <v>177</v>
      </c>
      <c r="M63" s="140" t="s">
        <v>178</v>
      </c>
      <c r="N63" s="141">
        <v>68.67</v>
      </c>
      <c r="O63" s="103">
        <v>66.27</v>
      </c>
      <c r="P63" s="102" t="s">
        <v>348</v>
      </c>
    </row>
    <row r="64" spans="1:16" x14ac:dyDescent="0.25">
      <c r="A64" s="115"/>
      <c r="B64" s="116"/>
      <c r="C64" s="5" t="s">
        <v>49</v>
      </c>
      <c r="D64" s="2"/>
      <c r="E64" s="3"/>
      <c r="F64" s="3"/>
      <c r="G64" s="3"/>
      <c r="H64" s="2"/>
      <c r="I64" s="20"/>
      <c r="J64" s="20"/>
      <c r="K64" s="117"/>
      <c r="L64" s="140"/>
      <c r="M64" s="140"/>
      <c r="N64" s="141"/>
      <c r="O64" s="103"/>
      <c r="P64" s="102"/>
    </row>
    <row r="65" spans="1:16" x14ac:dyDescent="0.25">
      <c r="A65" s="115"/>
      <c r="B65" s="116"/>
      <c r="C65" s="5" t="s">
        <v>169</v>
      </c>
      <c r="D65" s="2"/>
      <c r="E65" s="3"/>
      <c r="F65" s="3"/>
      <c r="G65" s="3"/>
      <c r="H65" s="2"/>
      <c r="I65" s="20">
        <f>I66+I67</f>
        <v>7985.69</v>
      </c>
      <c r="J65" s="20">
        <f>J66+J67</f>
        <v>5094.93307</v>
      </c>
      <c r="K65" s="117"/>
      <c r="L65" s="140"/>
      <c r="M65" s="140"/>
      <c r="N65" s="141"/>
      <c r="O65" s="103"/>
      <c r="P65" s="102"/>
    </row>
    <row r="66" spans="1:16" x14ac:dyDescent="0.25">
      <c r="A66" s="115"/>
      <c r="B66" s="116"/>
      <c r="C66" s="5" t="s">
        <v>20</v>
      </c>
      <c r="D66" s="2"/>
      <c r="E66" s="3"/>
      <c r="F66" s="3"/>
      <c r="G66" s="3"/>
      <c r="H66" s="2"/>
      <c r="I66" s="20"/>
      <c r="J66" s="20"/>
      <c r="K66" s="117"/>
      <c r="L66" s="140"/>
      <c r="M66" s="140"/>
      <c r="N66" s="141"/>
      <c r="O66" s="103"/>
      <c r="P66" s="102"/>
    </row>
    <row r="67" spans="1:16" x14ac:dyDescent="0.25">
      <c r="A67" s="115"/>
      <c r="B67" s="116"/>
      <c r="C67" s="5" t="s">
        <v>39</v>
      </c>
      <c r="D67" s="2"/>
      <c r="E67" s="3"/>
      <c r="F67" s="3"/>
      <c r="G67" s="3"/>
      <c r="H67" s="2"/>
      <c r="I67" s="20">
        <v>7985.69</v>
      </c>
      <c r="J67" s="20">
        <v>5094.93307</v>
      </c>
      <c r="K67" s="117"/>
      <c r="L67" s="140"/>
      <c r="M67" s="140"/>
      <c r="N67" s="141"/>
      <c r="O67" s="103"/>
      <c r="P67" s="102"/>
    </row>
    <row r="68" spans="1:16" x14ac:dyDescent="0.25">
      <c r="A68" s="115" t="s">
        <v>43</v>
      </c>
      <c r="B68" s="116" t="s">
        <v>242</v>
      </c>
      <c r="C68" s="24" t="s">
        <v>19</v>
      </c>
      <c r="D68" s="25"/>
      <c r="E68" s="26"/>
      <c r="F68" s="26"/>
      <c r="G68" s="26"/>
      <c r="H68" s="25"/>
      <c r="I68" s="20">
        <f>I69+I70</f>
        <v>599743.25</v>
      </c>
      <c r="J68" s="20">
        <f>J69+J70</f>
        <v>384534.98100999999</v>
      </c>
      <c r="K68" s="117" t="s">
        <v>23</v>
      </c>
      <c r="L68" s="140" t="s">
        <v>177</v>
      </c>
      <c r="M68" s="140" t="s">
        <v>178</v>
      </c>
      <c r="N68" s="141">
        <v>68.67</v>
      </c>
      <c r="O68" s="103">
        <v>66.27</v>
      </c>
      <c r="P68" s="102" t="s">
        <v>349</v>
      </c>
    </row>
    <row r="69" spans="1:16" x14ac:dyDescent="0.25">
      <c r="A69" s="115"/>
      <c r="B69" s="116"/>
      <c r="C69" s="5" t="s">
        <v>49</v>
      </c>
      <c r="D69" s="2"/>
      <c r="E69" s="3"/>
      <c r="F69" s="3"/>
      <c r="G69" s="3"/>
      <c r="H69" s="2"/>
      <c r="I69" s="20"/>
      <c r="J69" s="20"/>
      <c r="K69" s="117"/>
      <c r="L69" s="140"/>
      <c r="M69" s="140"/>
      <c r="N69" s="141"/>
      <c r="O69" s="103"/>
      <c r="P69" s="102"/>
    </row>
    <row r="70" spans="1:16" x14ac:dyDescent="0.25">
      <c r="A70" s="115"/>
      <c r="B70" s="116"/>
      <c r="C70" s="24" t="s">
        <v>169</v>
      </c>
      <c r="D70" s="25"/>
      <c r="E70" s="26"/>
      <c r="F70" s="26"/>
      <c r="G70" s="26"/>
      <c r="H70" s="25"/>
      <c r="I70" s="20">
        <f>I71+I72</f>
        <v>599743.25</v>
      </c>
      <c r="J70" s="20">
        <f>J71+J72</f>
        <v>384534.98100999999</v>
      </c>
      <c r="K70" s="117"/>
      <c r="L70" s="140"/>
      <c r="M70" s="140"/>
      <c r="N70" s="141"/>
      <c r="O70" s="103"/>
      <c r="P70" s="102"/>
    </row>
    <row r="71" spans="1:16" x14ac:dyDescent="0.25">
      <c r="A71" s="115"/>
      <c r="B71" s="116"/>
      <c r="C71" s="5" t="s">
        <v>20</v>
      </c>
      <c r="D71" s="2"/>
      <c r="E71" s="3"/>
      <c r="F71" s="3"/>
      <c r="G71" s="3"/>
      <c r="H71" s="2"/>
      <c r="I71" s="20"/>
      <c r="J71" s="20"/>
      <c r="K71" s="117"/>
      <c r="L71" s="140"/>
      <c r="M71" s="140"/>
      <c r="N71" s="141"/>
      <c r="O71" s="103"/>
      <c r="P71" s="102"/>
    </row>
    <row r="72" spans="1:16" x14ac:dyDescent="0.25">
      <c r="A72" s="115"/>
      <c r="B72" s="116"/>
      <c r="C72" s="5" t="s">
        <v>39</v>
      </c>
      <c r="D72" s="2"/>
      <c r="E72" s="3"/>
      <c r="F72" s="3"/>
      <c r="G72" s="3"/>
      <c r="H72" s="2"/>
      <c r="I72" s="20">
        <v>599743.25</v>
      </c>
      <c r="J72" s="20">
        <v>384534.98100999999</v>
      </c>
      <c r="K72" s="117"/>
      <c r="L72" s="140"/>
      <c r="M72" s="140"/>
      <c r="N72" s="141"/>
      <c r="O72" s="103"/>
      <c r="P72" s="102"/>
    </row>
    <row r="73" spans="1:16" x14ac:dyDescent="0.25">
      <c r="A73" s="115" t="s">
        <v>45</v>
      </c>
      <c r="B73" s="116" t="s">
        <v>298</v>
      </c>
      <c r="C73" s="24" t="s">
        <v>19</v>
      </c>
      <c r="D73" s="25"/>
      <c r="E73" s="26"/>
      <c r="F73" s="26"/>
      <c r="G73" s="26"/>
      <c r="H73" s="25"/>
      <c r="I73" s="20">
        <f>I74+I75</f>
        <v>66960.09</v>
      </c>
      <c r="J73" s="20">
        <f>J74+J75</f>
        <v>41111.315580000002</v>
      </c>
      <c r="K73" s="142" t="s">
        <v>23</v>
      </c>
      <c r="L73" s="145" t="s">
        <v>181</v>
      </c>
      <c r="M73" s="145" t="s">
        <v>182</v>
      </c>
      <c r="N73" s="106">
        <v>6.2</v>
      </c>
      <c r="O73" s="106">
        <v>7.5</v>
      </c>
      <c r="P73" s="109" t="s">
        <v>350</v>
      </c>
    </row>
    <row r="74" spans="1:16" x14ac:dyDescent="0.25">
      <c r="A74" s="115"/>
      <c r="B74" s="116"/>
      <c r="C74" s="5" t="s">
        <v>49</v>
      </c>
      <c r="D74" s="2"/>
      <c r="E74" s="3"/>
      <c r="F74" s="3"/>
      <c r="G74" s="3"/>
      <c r="H74" s="2"/>
      <c r="I74" s="20"/>
      <c r="J74" s="20"/>
      <c r="K74" s="143"/>
      <c r="L74" s="146"/>
      <c r="M74" s="146"/>
      <c r="N74" s="107"/>
      <c r="O74" s="107"/>
      <c r="P74" s="110"/>
    </row>
    <row r="75" spans="1:16" x14ac:dyDescent="0.25">
      <c r="A75" s="115"/>
      <c r="B75" s="116"/>
      <c r="C75" s="24" t="s">
        <v>169</v>
      </c>
      <c r="D75" s="25"/>
      <c r="E75" s="26"/>
      <c r="F75" s="26"/>
      <c r="G75" s="26"/>
      <c r="H75" s="25"/>
      <c r="I75" s="20">
        <f>I76+I77</f>
        <v>66960.09</v>
      </c>
      <c r="J75" s="20">
        <f>J76+J77</f>
        <v>41111.315580000002</v>
      </c>
      <c r="K75" s="143"/>
      <c r="L75" s="146"/>
      <c r="M75" s="146"/>
      <c r="N75" s="107"/>
      <c r="O75" s="107"/>
      <c r="P75" s="110"/>
    </row>
    <row r="76" spans="1:16" x14ac:dyDescent="0.25">
      <c r="A76" s="115"/>
      <c r="B76" s="116"/>
      <c r="C76" s="5" t="s">
        <v>20</v>
      </c>
      <c r="D76" s="2"/>
      <c r="E76" s="3"/>
      <c r="F76" s="3"/>
      <c r="G76" s="3"/>
      <c r="H76" s="2"/>
      <c r="I76" s="20"/>
      <c r="J76" s="20"/>
      <c r="K76" s="143"/>
      <c r="L76" s="146"/>
      <c r="M76" s="146"/>
      <c r="N76" s="107"/>
      <c r="O76" s="107"/>
      <c r="P76" s="110"/>
    </row>
    <row r="77" spans="1:16" x14ac:dyDescent="0.25">
      <c r="A77" s="115"/>
      <c r="B77" s="116"/>
      <c r="C77" s="5" t="s">
        <v>39</v>
      </c>
      <c r="D77" s="2"/>
      <c r="E77" s="3"/>
      <c r="F77" s="3"/>
      <c r="G77" s="3"/>
      <c r="H77" s="2"/>
      <c r="I77" s="20">
        <v>66960.09</v>
      </c>
      <c r="J77" s="20">
        <v>41111.315580000002</v>
      </c>
      <c r="K77" s="144"/>
      <c r="L77" s="147"/>
      <c r="M77" s="147"/>
      <c r="N77" s="108"/>
      <c r="O77" s="108"/>
      <c r="P77" s="111"/>
    </row>
    <row r="78" spans="1:16" x14ac:dyDescent="0.25">
      <c r="A78" s="148" t="s">
        <v>46</v>
      </c>
      <c r="B78" s="116" t="s">
        <v>44</v>
      </c>
      <c r="C78" s="24" t="s">
        <v>19</v>
      </c>
      <c r="D78" s="25"/>
      <c r="E78" s="26"/>
      <c r="F78" s="26"/>
      <c r="G78" s="26"/>
      <c r="H78" s="25"/>
      <c r="I78" s="20">
        <f>I79+I80</f>
        <v>19234.169999999998</v>
      </c>
      <c r="J78" s="20">
        <f>J79+J80</f>
        <v>14969.265090000001</v>
      </c>
      <c r="K78" s="142" t="s">
        <v>23</v>
      </c>
      <c r="L78" s="145" t="s">
        <v>183</v>
      </c>
      <c r="M78" s="145" t="s">
        <v>184</v>
      </c>
      <c r="N78" s="106">
        <v>2.5</v>
      </c>
      <c r="O78" s="106">
        <v>2.5</v>
      </c>
      <c r="P78" s="109" t="s">
        <v>351</v>
      </c>
    </row>
    <row r="79" spans="1:16" x14ac:dyDescent="0.25">
      <c r="A79" s="115"/>
      <c r="B79" s="116"/>
      <c r="C79" s="5" t="s">
        <v>49</v>
      </c>
      <c r="D79" s="2"/>
      <c r="E79" s="3"/>
      <c r="F79" s="3"/>
      <c r="G79" s="3"/>
      <c r="H79" s="2"/>
      <c r="I79" s="20"/>
      <c r="J79" s="20"/>
      <c r="K79" s="143"/>
      <c r="L79" s="146"/>
      <c r="M79" s="146"/>
      <c r="N79" s="107"/>
      <c r="O79" s="107"/>
      <c r="P79" s="110"/>
    </row>
    <row r="80" spans="1:16" x14ac:dyDescent="0.25">
      <c r="A80" s="115"/>
      <c r="B80" s="116"/>
      <c r="C80" s="24" t="s">
        <v>169</v>
      </c>
      <c r="D80" s="25"/>
      <c r="E80" s="26"/>
      <c r="F80" s="26"/>
      <c r="G80" s="26"/>
      <c r="H80" s="25"/>
      <c r="I80" s="20">
        <f>I81+I82</f>
        <v>19234.169999999998</v>
      </c>
      <c r="J80" s="20">
        <f>J81+J82</f>
        <v>14969.265090000001</v>
      </c>
      <c r="K80" s="143"/>
      <c r="L80" s="146"/>
      <c r="M80" s="146"/>
      <c r="N80" s="107"/>
      <c r="O80" s="107"/>
      <c r="P80" s="110"/>
    </row>
    <row r="81" spans="1:16" x14ac:dyDescent="0.25">
      <c r="A81" s="115"/>
      <c r="B81" s="116"/>
      <c r="C81" s="11" t="s">
        <v>20</v>
      </c>
      <c r="D81" s="2"/>
      <c r="E81" s="3"/>
      <c r="F81" s="3"/>
      <c r="G81" s="3"/>
      <c r="H81" s="2"/>
      <c r="I81" s="20"/>
      <c r="J81" s="20"/>
      <c r="K81" s="143"/>
      <c r="L81" s="146"/>
      <c r="M81" s="146"/>
      <c r="N81" s="107"/>
      <c r="O81" s="107"/>
      <c r="P81" s="110"/>
    </row>
    <row r="82" spans="1:16" x14ac:dyDescent="0.25">
      <c r="A82" s="115"/>
      <c r="B82" s="116"/>
      <c r="C82" s="5" t="s">
        <v>39</v>
      </c>
      <c r="D82" s="2"/>
      <c r="E82" s="3"/>
      <c r="F82" s="3"/>
      <c r="G82" s="3"/>
      <c r="H82" s="2"/>
      <c r="I82" s="20">
        <v>19234.169999999998</v>
      </c>
      <c r="J82" s="20">
        <v>14969.265090000001</v>
      </c>
      <c r="K82" s="144"/>
      <c r="L82" s="147"/>
      <c r="M82" s="147"/>
      <c r="N82" s="108"/>
      <c r="O82" s="108"/>
      <c r="P82" s="111"/>
    </row>
    <row r="83" spans="1:16" x14ac:dyDescent="0.25">
      <c r="A83" s="148" t="s">
        <v>47</v>
      </c>
      <c r="B83" s="116" t="s">
        <v>290</v>
      </c>
      <c r="C83" s="5" t="s">
        <v>19</v>
      </c>
      <c r="D83" s="2"/>
      <c r="E83" s="3"/>
      <c r="F83" s="3"/>
      <c r="G83" s="3"/>
      <c r="H83" s="40"/>
      <c r="I83" s="20">
        <f>I84+I85</f>
        <v>34791.980000000003</v>
      </c>
      <c r="J83" s="20">
        <f>J84+J85</f>
        <v>5353.2475800000002</v>
      </c>
      <c r="K83" s="142" t="s">
        <v>23</v>
      </c>
      <c r="L83" s="145" t="s">
        <v>183</v>
      </c>
      <c r="M83" s="145" t="s">
        <v>184</v>
      </c>
      <c r="N83" s="106">
        <v>2.5</v>
      </c>
      <c r="O83" s="106">
        <v>2.5</v>
      </c>
      <c r="P83" s="109" t="s">
        <v>304</v>
      </c>
    </row>
    <row r="84" spans="1:16" x14ac:dyDescent="0.25">
      <c r="A84" s="115"/>
      <c r="B84" s="116"/>
      <c r="C84" s="5" t="s">
        <v>49</v>
      </c>
      <c r="D84" s="2"/>
      <c r="E84" s="3"/>
      <c r="F84" s="3"/>
      <c r="G84" s="3"/>
      <c r="H84" s="40"/>
      <c r="I84" s="20"/>
      <c r="J84" s="20"/>
      <c r="K84" s="143"/>
      <c r="L84" s="146"/>
      <c r="M84" s="146"/>
      <c r="N84" s="107"/>
      <c r="O84" s="107"/>
      <c r="P84" s="110"/>
    </row>
    <row r="85" spans="1:16" x14ac:dyDescent="0.25">
      <c r="A85" s="115"/>
      <c r="B85" s="116"/>
      <c r="C85" s="5" t="s">
        <v>169</v>
      </c>
      <c r="D85" s="2"/>
      <c r="E85" s="3"/>
      <c r="F85" s="3"/>
      <c r="G85" s="3"/>
      <c r="H85" s="40"/>
      <c r="I85" s="20">
        <f>I86+I87</f>
        <v>34791.980000000003</v>
      </c>
      <c r="J85" s="20">
        <f>J86+J87</f>
        <v>5353.2475800000002</v>
      </c>
      <c r="K85" s="143"/>
      <c r="L85" s="146"/>
      <c r="M85" s="146"/>
      <c r="N85" s="107"/>
      <c r="O85" s="107"/>
      <c r="P85" s="110"/>
    </row>
    <row r="86" spans="1:16" x14ac:dyDescent="0.25">
      <c r="A86" s="115"/>
      <c r="B86" s="116"/>
      <c r="C86" s="5" t="s">
        <v>20</v>
      </c>
      <c r="D86" s="2"/>
      <c r="E86" s="3"/>
      <c r="F86" s="3"/>
      <c r="G86" s="3"/>
      <c r="H86" s="40"/>
      <c r="I86" s="20"/>
      <c r="J86" s="20"/>
      <c r="K86" s="143"/>
      <c r="L86" s="146"/>
      <c r="M86" s="146"/>
      <c r="N86" s="107"/>
      <c r="O86" s="107"/>
      <c r="P86" s="110"/>
    </row>
    <row r="87" spans="1:16" x14ac:dyDescent="0.25">
      <c r="A87" s="115"/>
      <c r="B87" s="116"/>
      <c r="C87" s="5" t="s">
        <v>39</v>
      </c>
      <c r="D87" s="2"/>
      <c r="E87" s="3"/>
      <c r="F87" s="3"/>
      <c r="G87" s="3"/>
      <c r="H87" s="40"/>
      <c r="I87" s="20">
        <v>34791.980000000003</v>
      </c>
      <c r="J87" s="20">
        <v>5353.2475800000002</v>
      </c>
      <c r="K87" s="144"/>
      <c r="L87" s="147"/>
      <c r="M87" s="147"/>
      <c r="N87" s="108"/>
      <c r="O87" s="108"/>
      <c r="P87" s="111"/>
    </row>
    <row r="88" spans="1:16" x14ac:dyDescent="0.25">
      <c r="A88" s="148" t="s">
        <v>59</v>
      </c>
      <c r="B88" s="116" t="s">
        <v>299</v>
      </c>
      <c r="C88" s="14" t="s">
        <v>19</v>
      </c>
      <c r="D88" s="40"/>
      <c r="E88" s="16"/>
      <c r="F88" s="16"/>
      <c r="G88" s="16"/>
      <c r="H88" s="40"/>
      <c r="I88" s="20">
        <f>I89+I90</f>
        <v>324305.65000000002</v>
      </c>
      <c r="J88" s="20">
        <f>J89+J90</f>
        <v>214912.98762999999</v>
      </c>
      <c r="K88" s="142" t="s">
        <v>23</v>
      </c>
      <c r="L88" s="145" t="s">
        <v>177</v>
      </c>
      <c r="M88" s="145" t="s">
        <v>178</v>
      </c>
      <c r="N88" s="106">
        <v>68.67</v>
      </c>
      <c r="O88" s="106">
        <v>66.27</v>
      </c>
      <c r="P88" s="112" t="s">
        <v>352</v>
      </c>
    </row>
    <row r="89" spans="1:16" x14ac:dyDescent="0.25">
      <c r="A89" s="115"/>
      <c r="B89" s="116"/>
      <c r="C89" s="14" t="s">
        <v>49</v>
      </c>
      <c r="D89" s="40"/>
      <c r="E89" s="16"/>
      <c r="F89" s="16"/>
      <c r="G89" s="16"/>
      <c r="H89" s="40"/>
      <c r="I89" s="20"/>
      <c r="J89" s="20"/>
      <c r="K89" s="143"/>
      <c r="L89" s="146"/>
      <c r="M89" s="146"/>
      <c r="N89" s="107"/>
      <c r="O89" s="107"/>
      <c r="P89" s="113"/>
    </row>
    <row r="90" spans="1:16" x14ac:dyDescent="0.25">
      <c r="A90" s="115"/>
      <c r="B90" s="116"/>
      <c r="C90" s="44" t="s">
        <v>169</v>
      </c>
      <c r="D90" s="45"/>
      <c r="E90" s="46"/>
      <c r="F90" s="46"/>
      <c r="G90" s="46"/>
      <c r="H90" s="45"/>
      <c r="I90" s="20">
        <f>I91+I92</f>
        <v>324305.65000000002</v>
      </c>
      <c r="J90" s="20">
        <f>J91+J92</f>
        <v>214912.98762999999</v>
      </c>
      <c r="K90" s="143"/>
      <c r="L90" s="146"/>
      <c r="M90" s="146"/>
      <c r="N90" s="107"/>
      <c r="O90" s="107"/>
      <c r="P90" s="113"/>
    </row>
    <row r="91" spans="1:16" x14ac:dyDescent="0.25">
      <c r="A91" s="115"/>
      <c r="B91" s="116"/>
      <c r="C91" s="14" t="s">
        <v>20</v>
      </c>
      <c r="D91" s="40"/>
      <c r="E91" s="16"/>
      <c r="F91" s="16"/>
      <c r="G91" s="16"/>
      <c r="H91" s="40"/>
      <c r="I91" s="20"/>
      <c r="J91" s="20"/>
      <c r="K91" s="143"/>
      <c r="L91" s="146"/>
      <c r="M91" s="146"/>
      <c r="N91" s="107"/>
      <c r="O91" s="107"/>
      <c r="P91" s="113"/>
    </row>
    <row r="92" spans="1:16" x14ac:dyDescent="0.25">
      <c r="A92" s="115"/>
      <c r="B92" s="116"/>
      <c r="C92" s="14" t="s">
        <v>39</v>
      </c>
      <c r="D92" s="40"/>
      <c r="E92" s="16"/>
      <c r="F92" s="16"/>
      <c r="G92" s="16"/>
      <c r="H92" s="40"/>
      <c r="I92" s="20">
        <v>324305.65000000002</v>
      </c>
      <c r="J92" s="20">
        <v>214912.98762999999</v>
      </c>
      <c r="K92" s="144"/>
      <c r="L92" s="147"/>
      <c r="M92" s="147"/>
      <c r="N92" s="108"/>
      <c r="O92" s="108"/>
      <c r="P92" s="114"/>
    </row>
    <row r="93" spans="1:16" x14ac:dyDescent="0.25">
      <c r="A93" s="148" t="s">
        <v>60</v>
      </c>
      <c r="B93" s="116" t="s">
        <v>289</v>
      </c>
      <c r="C93" s="5" t="s">
        <v>19</v>
      </c>
      <c r="D93" s="2"/>
      <c r="E93" s="3"/>
      <c r="F93" s="3"/>
      <c r="G93" s="3"/>
      <c r="H93" s="2"/>
      <c r="I93" s="20">
        <f>I94+I95</f>
        <v>22281</v>
      </c>
      <c r="J93" s="20">
        <f>J94+J95</f>
        <v>21468.661800000002</v>
      </c>
      <c r="K93" s="142" t="s">
        <v>23</v>
      </c>
      <c r="L93" s="145" t="s">
        <v>177</v>
      </c>
      <c r="M93" s="145" t="s">
        <v>178</v>
      </c>
      <c r="N93" s="106">
        <v>68.67</v>
      </c>
      <c r="O93" s="106">
        <v>66.27</v>
      </c>
      <c r="P93" s="109" t="s">
        <v>335</v>
      </c>
    </row>
    <row r="94" spans="1:16" x14ac:dyDescent="0.25">
      <c r="A94" s="115"/>
      <c r="B94" s="116"/>
      <c r="C94" s="5" t="s">
        <v>49</v>
      </c>
      <c r="D94" s="2"/>
      <c r="E94" s="3"/>
      <c r="F94" s="3"/>
      <c r="G94" s="3"/>
      <c r="H94" s="2"/>
      <c r="I94" s="20"/>
      <c r="J94" s="20"/>
      <c r="K94" s="143"/>
      <c r="L94" s="146"/>
      <c r="M94" s="146"/>
      <c r="N94" s="107"/>
      <c r="O94" s="107"/>
      <c r="P94" s="110"/>
    </row>
    <row r="95" spans="1:16" x14ac:dyDescent="0.25">
      <c r="A95" s="115"/>
      <c r="B95" s="116"/>
      <c r="C95" s="5" t="s">
        <v>169</v>
      </c>
      <c r="D95" s="2"/>
      <c r="E95" s="3"/>
      <c r="F95" s="3"/>
      <c r="G95" s="3"/>
      <c r="H95" s="2"/>
      <c r="I95" s="20">
        <f>I96+I97</f>
        <v>22281</v>
      </c>
      <c r="J95" s="20">
        <f>J96+J97</f>
        <v>21468.661800000002</v>
      </c>
      <c r="K95" s="143"/>
      <c r="L95" s="146"/>
      <c r="M95" s="146"/>
      <c r="N95" s="107"/>
      <c r="O95" s="107"/>
      <c r="P95" s="110"/>
    </row>
    <row r="96" spans="1:16" x14ac:dyDescent="0.25">
      <c r="A96" s="115"/>
      <c r="B96" s="116"/>
      <c r="C96" s="5" t="s">
        <v>20</v>
      </c>
      <c r="D96" s="2">
        <v>914</v>
      </c>
      <c r="E96" s="3" t="s">
        <v>74</v>
      </c>
      <c r="F96" s="3" t="s">
        <v>75</v>
      </c>
      <c r="G96" s="3" t="s">
        <v>195</v>
      </c>
      <c r="H96" s="2">
        <v>200</v>
      </c>
      <c r="I96" s="20">
        <v>22281</v>
      </c>
      <c r="J96" s="20">
        <v>21468.661800000002</v>
      </c>
      <c r="K96" s="143"/>
      <c r="L96" s="146"/>
      <c r="M96" s="146"/>
      <c r="N96" s="107"/>
      <c r="O96" s="107"/>
      <c r="P96" s="110"/>
    </row>
    <row r="97" spans="1:17" x14ac:dyDescent="0.25">
      <c r="A97" s="115"/>
      <c r="B97" s="116"/>
      <c r="C97" s="5" t="s">
        <v>39</v>
      </c>
      <c r="D97" s="2"/>
      <c r="E97" s="3"/>
      <c r="F97" s="3"/>
      <c r="G97" s="3"/>
      <c r="H97" s="2"/>
      <c r="I97" s="20"/>
      <c r="J97" s="20"/>
      <c r="K97" s="144"/>
      <c r="L97" s="147"/>
      <c r="M97" s="147"/>
      <c r="N97" s="108"/>
      <c r="O97" s="108"/>
      <c r="P97" s="111"/>
    </row>
    <row r="98" spans="1:17" x14ac:dyDescent="0.25">
      <c r="A98" s="148" t="s">
        <v>61</v>
      </c>
      <c r="B98" s="116" t="s">
        <v>244</v>
      </c>
      <c r="C98" s="5" t="s">
        <v>19</v>
      </c>
      <c r="D98" s="2"/>
      <c r="E98" s="3"/>
      <c r="F98" s="3"/>
      <c r="G98" s="3"/>
      <c r="H98" s="2"/>
      <c r="I98" s="20">
        <f>I99+I100</f>
        <v>269502</v>
      </c>
      <c r="J98" s="20">
        <f>J99+J100</f>
        <v>246252.4302</v>
      </c>
      <c r="K98" s="142" t="s">
        <v>23</v>
      </c>
      <c r="L98" s="145" t="s">
        <v>177</v>
      </c>
      <c r="M98" s="145" t="s">
        <v>178</v>
      </c>
      <c r="N98" s="106">
        <v>68.67</v>
      </c>
      <c r="O98" s="106">
        <v>66.27</v>
      </c>
      <c r="P98" s="109" t="s">
        <v>354</v>
      </c>
    </row>
    <row r="99" spans="1:17" x14ac:dyDescent="0.25">
      <c r="A99" s="115"/>
      <c r="B99" s="116"/>
      <c r="C99" s="5" t="s">
        <v>49</v>
      </c>
      <c r="D99" s="2"/>
      <c r="E99" s="3"/>
      <c r="F99" s="3"/>
      <c r="G99" s="3"/>
      <c r="H99" s="2"/>
      <c r="I99" s="20"/>
      <c r="J99" s="20"/>
      <c r="K99" s="143"/>
      <c r="L99" s="146"/>
      <c r="M99" s="146"/>
      <c r="N99" s="107"/>
      <c r="O99" s="107"/>
      <c r="P99" s="110"/>
    </row>
    <row r="100" spans="1:17" x14ac:dyDescent="0.25">
      <c r="A100" s="115"/>
      <c r="B100" s="116"/>
      <c r="C100" s="30" t="s">
        <v>169</v>
      </c>
      <c r="D100" s="25"/>
      <c r="E100" s="26"/>
      <c r="F100" s="26"/>
      <c r="G100" s="26"/>
      <c r="H100" s="25"/>
      <c r="I100" s="20">
        <f>I101+I102</f>
        <v>269502</v>
      </c>
      <c r="J100" s="20">
        <f>J101+J102</f>
        <v>246252.4302</v>
      </c>
      <c r="K100" s="143"/>
      <c r="L100" s="146"/>
      <c r="M100" s="146"/>
      <c r="N100" s="107"/>
      <c r="O100" s="107"/>
      <c r="P100" s="110"/>
      <c r="Q100" t="s">
        <v>310</v>
      </c>
    </row>
    <row r="101" spans="1:17" x14ac:dyDescent="0.25">
      <c r="A101" s="115"/>
      <c r="B101" s="116"/>
      <c r="C101" s="5" t="s">
        <v>20</v>
      </c>
      <c r="D101" s="2">
        <v>914</v>
      </c>
      <c r="E101" s="3" t="s">
        <v>74</v>
      </c>
      <c r="F101" s="3" t="s">
        <v>75</v>
      </c>
      <c r="G101" s="3" t="s">
        <v>196</v>
      </c>
      <c r="H101" s="2">
        <v>300</v>
      </c>
      <c r="I101" s="20">
        <v>269502</v>
      </c>
      <c r="J101" s="20">
        <v>246252.4302</v>
      </c>
      <c r="K101" s="143"/>
      <c r="L101" s="146"/>
      <c r="M101" s="146"/>
      <c r="N101" s="107"/>
      <c r="O101" s="107"/>
      <c r="P101" s="110"/>
    </row>
    <row r="102" spans="1:17" x14ac:dyDescent="0.25">
      <c r="A102" s="115"/>
      <c r="B102" s="116"/>
      <c r="C102" s="5" t="s">
        <v>39</v>
      </c>
      <c r="D102" s="2"/>
      <c r="E102" s="3"/>
      <c r="F102" s="3"/>
      <c r="G102" s="3"/>
      <c r="H102" s="2"/>
      <c r="I102" s="20"/>
      <c r="J102" s="20"/>
      <c r="K102" s="144"/>
      <c r="L102" s="147"/>
      <c r="M102" s="147"/>
      <c r="N102" s="108"/>
      <c r="O102" s="108"/>
      <c r="P102" s="111"/>
    </row>
    <row r="103" spans="1:17" x14ac:dyDescent="0.25">
      <c r="A103" s="148" t="s">
        <v>62</v>
      </c>
      <c r="B103" s="105" t="s">
        <v>245</v>
      </c>
      <c r="C103" s="30" t="s">
        <v>19</v>
      </c>
      <c r="D103" s="29"/>
      <c r="E103" s="31"/>
      <c r="F103" s="31"/>
      <c r="G103" s="31"/>
      <c r="H103" s="29"/>
      <c r="I103" s="20">
        <f>I104+I105</f>
        <v>1072364.42</v>
      </c>
      <c r="J103" s="20">
        <f>J104+J105</f>
        <v>713197.08476176602</v>
      </c>
      <c r="K103" s="142" t="s">
        <v>23</v>
      </c>
      <c r="L103" s="145" t="s">
        <v>185</v>
      </c>
      <c r="M103" s="145" t="s">
        <v>180</v>
      </c>
      <c r="N103" s="106">
        <v>1.92</v>
      </c>
      <c r="O103" s="106">
        <v>1.35</v>
      </c>
      <c r="P103" s="109" t="s">
        <v>363</v>
      </c>
    </row>
    <row r="104" spans="1:17" x14ac:dyDescent="0.25">
      <c r="A104" s="115"/>
      <c r="B104" s="105"/>
      <c r="C104" s="30" t="s">
        <v>49</v>
      </c>
      <c r="D104" s="29"/>
      <c r="E104" s="31"/>
      <c r="F104" s="31"/>
      <c r="G104" s="31"/>
      <c r="H104" s="29"/>
      <c r="I104" s="20"/>
      <c r="J104" s="20"/>
      <c r="K104" s="143"/>
      <c r="L104" s="146"/>
      <c r="M104" s="146"/>
      <c r="N104" s="107"/>
      <c r="O104" s="107"/>
      <c r="P104" s="110"/>
    </row>
    <row r="105" spans="1:17" x14ac:dyDescent="0.25">
      <c r="A105" s="115"/>
      <c r="B105" s="105"/>
      <c r="C105" s="30" t="s">
        <v>169</v>
      </c>
      <c r="D105" s="29"/>
      <c r="E105" s="31"/>
      <c r="F105" s="31"/>
      <c r="G105" s="31"/>
      <c r="H105" s="29"/>
      <c r="I105" s="20">
        <f>I106+I107</f>
        <v>1072364.42</v>
      </c>
      <c r="J105" s="20">
        <f>J106+J107</f>
        <v>713197.08476176602</v>
      </c>
      <c r="K105" s="143"/>
      <c r="L105" s="146"/>
      <c r="M105" s="146"/>
      <c r="N105" s="107"/>
      <c r="O105" s="107"/>
      <c r="P105" s="110"/>
    </row>
    <row r="106" spans="1:17" x14ac:dyDescent="0.25">
      <c r="A106" s="115"/>
      <c r="B106" s="105"/>
      <c r="C106" s="5" t="s">
        <v>20</v>
      </c>
      <c r="D106" s="2">
        <v>914</v>
      </c>
      <c r="E106" s="3" t="s">
        <v>21</v>
      </c>
      <c r="F106" s="3" t="s">
        <v>75</v>
      </c>
      <c r="G106" s="3" t="s">
        <v>197</v>
      </c>
      <c r="H106" s="2">
        <v>600</v>
      </c>
      <c r="I106" s="20">
        <v>28503</v>
      </c>
      <c r="J106" s="60">
        <v>22412.15</v>
      </c>
      <c r="K106" s="143"/>
      <c r="L106" s="146"/>
      <c r="M106" s="146"/>
      <c r="N106" s="107"/>
      <c r="O106" s="107"/>
      <c r="P106" s="110"/>
      <c r="Q106" t="s">
        <v>312</v>
      </c>
    </row>
    <row r="107" spans="1:17" x14ac:dyDescent="0.25">
      <c r="A107" s="115"/>
      <c r="B107" s="105"/>
      <c r="C107" s="5" t="s">
        <v>39</v>
      </c>
      <c r="D107" s="2"/>
      <c r="E107" s="3"/>
      <c r="F107" s="3"/>
      <c r="G107" s="3"/>
      <c r="H107" s="2"/>
      <c r="I107" s="20">
        <v>1043861.42</v>
      </c>
      <c r="J107" s="60">
        <v>690784.934761766</v>
      </c>
      <c r="K107" s="144"/>
      <c r="L107" s="147"/>
      <c r="M107" s="147"/>
      <c r="N107" s="108"/>
      <c r="O107" s="108"/>
      <c r="P107" s="111"/>
    </row>
    <row r="108" spans="1:17" x14ac:dyDescent="0.25">
      <c r="A108" s="148" t="s">
        <v>63</v>
      </c>
      <c r="B108" s="116" t="s">
        <v>48</v>
      </c>
      <c r="C108" s="30" t="s">
        <v>19</v>
      </c>
      <c r="D108" s="25"/>
      <c r="E108" s="26"/>
      <c r="F108" s="26"/>
      <c r="G108" s="26"/>
      <c r="H108" s="25"/>
      <c r="I108" s="20">
        <f>I109+I110</f>
        <v>91433</v>
      </c>
      <c r="J108" s="20">
        <f>J109+J110</f>
        <v>68857.683999999994</v>
      </c>
      <c r="K108" s="142" t="s">
        <v>23</v>
      </c>
      <c r="L108" s="145" t="s">
        <v>265</v>
      </c>
      <c r="M108" s="145" t="s">
        <v>266</v>
      </c>
      <c r="N108" s="106" t="s">
        <v>267</v>
      </c>
      <c r="O108" s="106" t="s">
        <v>384</v>
      </c>
      <c r="P108" s="109" t="s">
        <v>364</v>
      </c>
    </row>
    <row r="109" spans="1:17" x14ac:dyDescent="0.25">
      <c r="A109" s="115"/>
      <c r="B109" s="116"/>
      <c r="C109" s="30" t="s">
        <v>49</v>
      </c>
      <c r="D109" s="2"/>
      <c r="E109" s="3"/>
      <c r="F109" s="3"/>
      <c r="G109" s="3"/>
      <c r="H109" s="2"/>
      <c r="I109" s="20"/>
      <c r="J109" s="20"/>
      <c r="K109" s="143"/>
      <c r="L109" s="146"/>
      <c r="M109" s="146"/>
      <c r="N109" s="107"/>
      <c r="O109" s="107"/>
      <c r="P109" s="110"/>
    </row>
    <row r="110" spans="1:17" x14ac:dyDescent="0.25">
      <c r="A110" s="115"/>
      <c r="B110" s="116"/>
      <c r="C110" s="30" t="s">
        <v>169</v>
      </c>
      <c r="D110" s="25"/>
      <c r="E110" s="26"/>
      <c r="F110" s="26"/>
      <c r="G110" s="26"/>
      <c r="H110" s="25"/>
      <c r="I110" s="20">
        <f>I111+I112</f>
        <v>91433</v>
      </c>
      <c r="J110" s="20">
        <f>J111+J112</f>
        <v>68857.683999999994</v>
      </c>
      <c r="K110" s="143"/>
      <c r="L110" s="146"/>
      <c r="M110" s="146"/>
      <c r="N110" s="107"/>
      <c r="O110" s="107"/>
      <c r="P110" s="110"/>
    </row>
    <row r="111" spans="1:17" x14ac:dyDescent="0.25">
      <c r="A111" s="115"/>
      <c r="B111" s="116"/>
      <c r="C111" s="5" t="s">
        <v>20</v>
      </c>
      <c r="D111" s="2">
        <v>914</v>
      </c>
      <c r="E111" s="3" t="s">
        <v>21</v>
      </c>
      <c r="F111" s="3" t="s">
        <v>198</v>
      </c>
      <c r="G111" s="3" t="s">
        <v>199</v>
      </c>
      <c r="H111" s="2">
        <v>600</v>
      </c>
      <c r="I111" s="20">
        <v>91433</v>
      </c>
      <c r="J111" s="20">
        <v>68857.683999999994</v>
      </c>
      <c r="K111" s="143"/>
      <c r="L111" s="146"/>
      <c r="M111" s="146"/>
      <c r="N111" s="107"/>
      <c r="O111" s="107"/>
      <c r="P111" s="110"/>
    </row>
    <row r="112" spans="1:17" x14ac:dyDescent="0.25">
      <c r="A112" s="115"/>
      <c r="B112" s="116"/>
      <c r="C112" s="5" t="s">
        <v>39</v>
      </c>
      <c r="D112" s="2"/>
      <c r="E112" s="3"/>
      <c r="F112" s="3"/>
      <c r="G112" s="3"/>
      <c r="H112" s="2"/>
      <c r="I112" s="20"/>
      <c r="J112" s="20"/>
      <c r="K112" s="144"/>
      <c r="L112" s="147"/>
      <c r="M112" s="147"/>
      <c r="N112" s="108"/>
      <c r="O112" s="108"/>
      <c r="P112" s="111"/>
    </row>
    <row r="113" spans="1:19" x14ac:dyDescent="0.25">
      <c r="A113" s="148" t="s">
        <v>64</v>
      </c>
      <c r="B113" s="116" t="s">
        <v>254</v>
      </c>
      <c r="C113" s="5" t="s">
        <v>19</v>
      </c>
      <c r="D113" s="2"/>
      <c r="E113" s="3"/>
      <c r="F113" s="3"/>
      <c r="G113" s="3"/>
      <c r="H113" s="2"/>
      <c r="I113" s="20">
        <f>I114+I115</f>
        <v>69571</v>
      </c>
      <c r="J113" s="20">
        <f>J114+J115</f>
        <v>52074.524400000002</v>
      </c>
      <c r="K113" s="142" t="s">
        <v>23</v>
      </c>
      <c r="L113" s="145" t="s">
        <v>177</v>
      </c>
      <c r="M113" s="145" t="s">
        <v>178</v>
      </c>
      <c r="N113" s="106">
        <v>68.67</v>
      </c>
      <c r="O113" s="106">
        <v>66.27</v>
      </c>
      <c r="P113" s="109" t="s">
        <v>365</v>
      </c>
    </row>
    <row r="114" spans="1:19" x14ac:dyDescent="0.25">
      <c r="A114" s="115"/>
      <c r="B114" s="116"/>
      <c r="C114" s="5" t="s">
        <v>49</v>
      </c>
      <c r="D114" s="2"/>
      <c r="E114" s="3"/>
      <c r="F114" s="3"/>
      <c r="G114" s="3"/>
      <c r="H114" s="2"/>
      <c r="I114" s="20"/>
      <c r="J114" s="20"/>
      <c r="K114" s="143"/>
      <c r="L114" s="146"/>
      <c r="M114" s="146"/>
      <c r="N114" s="107"/>
      <c r="O114" s="107"/>
      <c r="P114" s="110"/>
    </row>
    <row r="115" spans="1:19" x14ac:dyDescent="0.25">
      <c r="A115" s="115"/>
      <c r="B115" s="116"/>
      <c r="C115" s="5" t="s">
        <v>169</v>
      </c>
      <c r="D115" s="2"/>
      <c r="E115" s="3"/>
      <c r="F115" s="3"/>
      <c r="G115" s="3"/>
      <c r="H115" s="2"/>
      <c r="I115" s="20">
        <f>I116+I117</f>
        <v>69571</v>
      </c>
      <c r="J115" s="20">
        <f>J116+J117</f>
        <v>52074.524400000002</v>
      </c>
      <c r="K115" s="143"/>
      <c r="L115" s="146"/>
      <c r="M115" s="146"/>
      <c r="N115" s="107"/>
      <c r="O115" s="107"/>
      <c r="P115" s="110"/>
    </row>
    <row r="116" spans="1:19" x14ac:dyDescent="0.25">
      <c r="A116" s="115"/>
      <c r="B116" s="116"/>
      <c r="C116" s="5" t="s">
        <v>20</v>
      </c>
      <c r="D116" s="2">
        <v>914</v>
      </c>
      <c r="E116" s="3" t="s">
        <v>21</v>
      </c>
      <c r="F116" s="3" t="s">
        <v>200</v>
      </c>
      <c r="G116" s="3" t="s">
        <v>201</v>
      </c>
      <c r="H116" s="2">
        <v>600</v>
      </c>
      <c r="I116" s="20">
        <v>69571</v>
      </c>
      <c r="J116" s="20">
        <v>52074.524400000002</v>
      </c>
      <c r="K116" s="143"/>
      <c r="L116" s="146"/>
      <c r="M116" s="146"/>
      <c r="N116" s="107"/>
      <c r="O116" s="107"/>
      <c r="P116" s="110"/>
    </row>
    <row r="117" spans="1:19" x14ac:dyDescent="0.25">
      <c r="A117" s="115"/>
      <c r="B117" s="116"/>
      <c r="C117" s="5" t="s">
        <v>39</v>
      </c>
      <c r="D117" s="2"/>
      <c r="E117" s="3"/>
      <c r="F117" s="3"/>
      <c r="G117" s="3"/>
      <c r="H117" s="2"/>
      <c r="I117" s="20"/>
      <c r="J117" s="20"/>
      <c r="K117" s="144"/>
      <c r="L117" s="147"/>
      <c r="M117" s="147"/>
      <c r="N117" s="108"/>
      <c r="O117" s="108"/>
      <c r="P117" s="111"/>
    </row>
    <row r="118" spans="1:19" x14ac:dyDescent="0.25">
      <c r="A118" s="115" t="s">
        <v>65</v>
      </c>
      <c r="B118" s="116" t="s">
        <v>252</v>
      </c>
      <c r="C118" s="5" t="s">
        <v>19</v>
      </c>
      <c r="D118" s="2"/>
      <c r="E118" s="3"/>
      <c r="F118" s="3"/>
      <c r="G118" s="3"/>
      <c r="H118" s="2"/>
      <c r="I118" s="20">
        <f>I119+I120</f>
        <v>472329.05</v>
      </c>
      <c r="J118" s="20">
        <f>J119+J120</f>
        <v>324516.60226000001</v>
      </c>
      <c r="K118" s="142" t="s">
        <v>23</v>
      </c>
      <c r="L118" s="145" t="s">
        <v>177</v>
      </c>
      <c r="M118" s="145" t="s">
        <v>178</v>
      </c>
      <c r="N118" s="106">
        <v>68.67</v>
      </c>
      <c r="O118" s="106">
        <v>66.27</v>
      </c>
      <c r="P118" s="109" t="s">
        <v>378</v>
      </c>
    </row>
    <row r="119" spans="1:19" x14ac:dyDescent="0.25">
      <c r="A119" s="115"/>
      <c r="B119" s="116"/>
      <c r="C119" s="5" t="s">
        <v>49</v>
      </c>
      <c r="D119" s="2"/>
      <c r="E119" s="3"/>
      <c r="F119" s="3"/>
      <c r="G119" s="3"/>
      <c r="H119" s="2"/>
      <c r="I119" s="20"/>
      <c r="J119" s="20"/>
      <c r="K119" s="143"/>
      <c r="L119" s="146"/>
      <c r="M119" s="146"/>
      <c r="N119" s="107"/>
      <c r="O119" s="107"/>
      <c r="P119" s="110"/>
    </row>
    <row r="120" spans="1:19" x14ac:dyDescent="0.25">
      <c r="A120" s="115"/>
      <c r="B120" s="116"/>
      <c r="C120" s="5" t="s">
        <v>169</v>
      </c>
      <c r="D120" s="2"/>
      <c r="E120" s="3"/>
      <c r="F120" s="3"/>
      <c r="G120" s="3"/>
      <c r="H120" s="2"/>
      <c r="I120" s="20">
        <f>I121+I122</f>
        <v>472329.05</v>
      </c>
      <c r="J120" s="20">
        <f>J121+J122</f>
        <v>324516.60226000001</v>
      </c>
      <c r="K120" s="143"/>
      <c r="L120" s="146"/>
      <c r="M120" s="146"/>
      <c r="N120" s="107"/>
      <c r="O120" s="107"/>
      <c r="P120" s="110"/>
      <c r="Q120" s="86" t="s">
        <v>253</v>
      </c>
      <c r="R120" s="87"/>
      <c r="S120" s="87"/>
    </row>
    <row r="121" spans="1:19" x14ac:dyDescent="0.25">
      <c r="A121" s="115"/>
      <c r="B121" s="116"/>
      <c r="C121" s="5" t="s">
        <v>20</v>
      </c>
      <c r="D121" s="2">
        <v>914</v>
      </c>
      <c r="E121" s="3" t="s">
        <v>21</v>
      </c>
      <c r="F121" s="3" t="s">
        <v>21</v>
      </c>
      <c r="G121" s="3" t="s">
        <v>202</v>
      </c>
      <c r="H121" s="2">
        <v>600</v>
      </c>
      <c r="I121" s="20">
        <v>472329.05</v>
      </c>
      <c r="J121" s="60">
        <v>324516.60226000001</v>
      </c>
      <c r="K121" s="143"/>
      <c r="L121" s="146"/>
      <c r="M121" s="146"/>
      <c r="N121" s="107"/>
      <c r="O121" s="107"/>
      <c r="P121" s="110"/>
      <c r="Q121" s="41"/>
    </row>
    <row r="122" spans="1:19" x14ac:dyDescent="0.25">
      <c r="A122" s="115"/>
      <c r="B122" s="116"/>
      <c r="C122" s="5" t="s">
        <v>39</v>
      </c>
      <c r="D122" s="2"/>
      <c r="E122" s="3"/>
      <c r="F122" s="3"/>
      <c r="G122" s="3"/>
      <c r="H122" s="2"/>
      <c r="I122" s="20"/>
      <c r="J122" s="20"/>
      <c r="K122" s="144"/>
      <c r="L122" s="147"/>
      <c r="M122" s="147"/>
      <c r="N122" s="108"/>
      <c r="O122" s="108"/>
      <c r="P122" s="111"/>
    </row>
    <row r="123" spans="1:19" x14ac:dyDescent="0.25">
      <c r="A123" s="115" t="s">
        <v>66</v>
      </c>
      <c r="B123" s="116" t="s">
        <v>288</v>
      </c>
      <c r="C123" s="5" t="s">
        <v>19</v>
      </c>
      <c r="D123" s="2"/>
      <c r="E123" s="3"/>
      <c r="F123" s="12"/>
      <c r="G123" s="3"/>
      <c r="H123" s="2"/>
      <c r="I123" s="20">
        <f>I124+I125</f>
        <v>32848</v>
      </c>
      <c r="J123" s="20">
        <f>J124+J125</f>
        <v>34602.563000000002</v>
      </c>
      <c r="K123" s="142" t="s">
        <v>23</v>
      </c>
      <c r="L123" s="145" t="s">
        <v>177</v>
      </c>
      <c r="M123" s="145" t="s">
        <v>178</v>
      </c>
      <c r="N123" s="106">
        <v>68.67</v>
      </c>
      <c r="O123" s="106">
        <v>66.27</v>
      </c>
      <c r="P123" s="109" t="s">
        <v>366</v>
      </c>
    </row>
    <row r="124" spans="1:19" x14ac:dyDescent="0.25">
      <c r="A124" s="115"/>
      <c r="B124" s="116"/>
      <c r="C124" s="5" t="s">
        <v>49</v>
      </c>
      <c r="D124" s="2"/>
      <c r="E124" s="3"/>
      <c r="F124" s="3"/>
      <c r="G124" s="3"/>
      <c r="H124" s="2"/>
      <c r="I124" s="20"/>
      <c r="J124" s="20"/>
      <c r="K124" s="143"/>
      <c r="L124" s="146"/>
      <c r="M124" s="146"/>
      <c r="N124" s="107"/>
      <c r="O124" s="107"/>
      <c r="P124" s="110"/>
    </row>
    <row r="125" spans="1:19" x14ac:dyDescent="0.25">
      <c r="A125" s="115"/>
      <c r="B125" s="116"/>
      <c r="C125" s="5" t="s">
        <v>169</v>
      </c>
      <c r="D125" s="2"/>
      <c r="E125" s="3"/>
      <c r="F125" s="3"/>
      <c r="G125" s="3"/>
      <c r="H125" s="2"/>
      <c r="I125" s="20">
        <f>I126+I127</f>
        <v>32848</v>
      </c>
      <c r="J125" s="20">
        <f>J126+J127</f>
        <v>34602.563000000002</v>
      </c>
      <c r="K125" s="143"/>
      <c r="L125" s="146"/>
      <c r="M125" s="146"/>
      <c r="N125" s="107"/>
      <c r="O125" s="107"/>
      <c r="P125" s="110"/>
    </row>
    <row r="126" spans="1:19" x14ac:dyDescent="0.25">
      <c r="A126" s="115"/>
      <c r="B126" s="116"/>
      <c r="C126" s="5" t="s">
        <v>20</v>
      </c>
      <c r="D126" s="2">
        <v>914</v>
      </c>
      <c r="E126" s="3" t="s">
        <v>21</v>
      </c>
      <c r="F126" s="3" t="s">
        <v>21</v>
      </c>
      <c r="G126" s="3" t="s">
        <v>204</v>
      </c>
      <c r="H126" s="2">
        <v>600</v>
      </c>
      <c r="I126" s="20">
        <v>32848</v>
      </c>
      <c r="J126" s="20">
        <v>34602.563000000002</v>
      </c>
      <c r="K126" s="143"/>
      <c r="L126" s="146"/>
      <c r="M126" s="146"/>
      <c r="N126" s="107"/>
      <c r="O126" s="107"/>
      <c r="P126" s="110"/>
    </row>
    <row r="127" spans="1:19" x14ac:dyDescent="0.25">
      <c r="A127" s="115"/>
      <c r="B127" s="116"/>
      <c r="C127" s="5" t="s">
        <v>39</v>
      </c>
      <c r="D127" s="2"/>
      <c r="E127" s="3"/>
      <c r="F127" s="3"/>
      <c r="G127" s="3"/>
      <c r="H127" s="2"/>
      <c r="I127" s="20"/>
      <c r="J127" s="20"/>
      <c r="K127" s="144"/>
      <c r="L127" s="147"/>
      <c r="M127" s="147"/>
      <c r="N127" s="108"/>
      <c r="O127" s="108"/>
      <c r="P127" s="111"/>
    </row>
    <row r="128" spans="1:19" x14ac:dyDescent="0.25">
      <c r="A128" s="115" t="s">
        <v>67</v>
      </c>
      <c r="B128" s="116" t="s">
        <v>246</v>
      </c>
      <c r="C128" s="5" t="s">
        <v>19</v>
      </c>
      <c r="D128" s="2"/>
      <c r="E128" s="3"/>
      <c r="F128" s="3"/>
      <c r="G128" s="3"/>
      <c r="H128" s="2"/>
      <c r="I128" s="20">
        <f>I129+I130</f>
        <v>4742999.95</v>
      </c>
      <c r="J128" s="20">
        <f>J129+J130</f>
        <v>3327096.0235900101</v>
      </c>
      <c r="K128" s="142" t="s">
        <v>23</v>
      </c>
      <c r="L128" s="145" t="s">
        <v>186</v>
      </c>
      <c r="M128" s="145" t="s">
        <v>187</v>
      </c>
      <c r="N128" s="106">
        <v>9.1999999999999993</v>
      </c>
      <c r="O128" s="106">
        <v>7.9</v>
      </c>
      <c r="P128" s="109" t="s">
        <v>379</v>
      </c>
    </row>
    <row r="129" spans="1:19" x14ac:dyDescent="0.25">
      <c r="A129" s="115"/>
      <c r="B129" s="116"/>
      <c r="C129" s="5" t="s">
        <v>49</v>
      </c>
      <c r="D129" s="2"/>
      <c r="E129" s="3"/>
      <c r="F129" s="3"/>
      <c r="G129" s="3"/>
      <c r="H129" s="2"/>
      <c r="I129" s="20"/>
      <c r="J129" s="20"/>
      <c r="K129" s="143"/>
      <c r="L129" s="146"/>
      <c r="M129" s="146"/>
      <c r="N129" s="107"/>
      <c r="O129" s="107"/>
      <c r="P129" s="110"/>
    </row>
    <row r="130" spans="1:19" x14ac:dyDescent="0.25">
      <c r="A130" s="115"/>
      <c r="B130" s="116"/>
      <c r="C130" s="5" t="s">
        <v>169</v>
      </c>
      <c r="D130" s="2"/>
      <c r="E130" s="3"/>
      <c r="F130" s="3"/>
      <c r="G130" s="3"/>
      <c r="H130" s="2"/>
      <c r="I130" s="20">
        <f>I131+I132</f>
        <v>4742999.95</v>
      </c>
      <c r="J130" s="20">
        <f>J131+J132</f>
        <v>3327096.0235900101</v>
      </c>
      <c r="K130" s="143"/>
      <c r="L130" s="146"/>
      <c r="M130" s="146"/>
      <c r="N130" s="107"/>
      <c r="O130" s="107"/>
      <c r="P130" s="110"/>
      <c r="Q130" s="86" t="s">
        <v>251</v>
      </c>
      <c r="R130" s="87"/>
      <c r="S130" s="87"/>
    </row>
    <row r="131" spans="1:19" x14ac:dyDescent="0.25">
      <c r="A131" s="115"/>
      <c r="B131" s="116"/>
      <c r="C131" s="5" t="s">
        <v>20</v>
      </c>
      <c r="D131" s="2">
        <v>914</v>
      </c>
      <c r="E131" s="3" t="s">
        <v>21</v>
      </c>
      <c r="F131" s="3" t="s">
        <v>22</v>
      </c>
      <c r="G131" s="3" t="s">
        <v>205</v>
      </c>
      <c r="H131" s="2">
        <v>600</v>
      </c>
      <c r="I131" s="20">
        <v>938068</v>
      </c>
      <c r="J131" s="20">
        <v>709872.47464000003</v>
      </c>
      <c r="K131" s="143"/>
      <c r="L131" s="146"/>
      <c r="M131" s="146"/>
      <c r="N131" s="107"/>
      <c r="O131" s="107"/>
      <c r="P131" s="110"/>
    </row>
    <row r="132" spans="1:19" x14ac:dyDescent="0.25">
      <c r="A132" s="115"/>
      <c r="B132" s="116"/>
      <c r="C132" s="5" t="s">
        <v>39</v>
      </c>
      <c r="D132" s="2"/>
      <c r="E132" s="3"/>
      <c r="F132" s="3"/>
      <c r="G132" s="3"/>
      <c r="H132" s="2"/>
      <c r="I132" s="20">
        <v>3804931.95</v>
      </c>
      <c r="J132" s="60">
        <v>2617223.54895001</v>
      </c>
      <c r="K132" s="144"/>
      <c r="L132" s="147"/>
      <c r="M132" s="147"/>
      <c r="N132" s="108"/>
      <c r="O132" s="108"/>
      <c r="P132" s="111"/>
    </row>
    <row r="133" spans="1:19" x14ac:dyDescent="0.25">
      <c r="A133" s="115" t="s">
        <v>68</v>
      </c>
      <c r="B133" s="116" t="s">
        <v>247</v>
      </c>
      <c r="C133" s="5" t="s">
        <v>19</v>
      </c>
      <c r="D133" s="2"/>
      <c r="E133" s="3"/>
      <c r="F133" s="3"/>
      <c r="G133" s="3"/>
      <c r="H133" s="2"/>
      <c r="I133" s="20">
        <f>I134+I135</f>
        <v>278922.90000000002</v>
      </c>
      <c r="J133" s="20">
        <f>J134+J135</f>
        <v>207202.8444</v>
      </c>
      <c r="K133" s="142" t="s">
        <v>23</v>
      </c>
      <c r="L133" s="145" t="s">
        <v>177</v>
      </c>
      <c r="M133" s="145" t="s">
        <v>178</v>
      </c>
      <c r="N133" s="106">
        <v>68.67</v>
      </c>
      <c r="O133" s="106">
        <v>66.27</v>
      </c>
      <c r="P133" s="109" t="s">
        <v>380</v>
      </c>
    </row>
    <row r="134" spans="1:19" x14ac:dyDescent="0.25">
      <c r="A134" s="115"/>
      <c r="B134" s="116"/>
      <c r="C134" s="5" t="s">
        <v>49</v>
      </c>
      <c r="D134" s="2"/>
      <c r="E134" s="3"/>
      <c r="F134" s="3"/>
      <c r="G134" s="3"/>
      <c r="H134" s="2"/>
      <c r="I134" s="20"/>
      <c r="J134" s="20"/>
      <c r="K134" s="143"/>
      <c r="L134" s="146"/>
      <c r="M134" s="146"/>
      <c r="N134" s="107"/>
      <c r="O134" s="107"/>
      <c r="P134" s="110"/>
    </row>
    <row r="135" spans="1:19" x14ac:dyDescent="0.25">
      <c r="A135" s="115"/>
      <c r="B135" s="116"/>
      <c r="C135" s="5" t="s">
        <v>169</v>
      </c>
      <c r="D135" s="2"/>
      <c r="E135" s="3"/>
      <c r="F135" s="3"/>
      <c r="G135" s="3"/>
      <c r="H135" s="2"/>
      <c r="I135" s="20">
        <f>I136+I137</f>
        <v>278922.90000000002</v>
      </c>
      <c r="J135" s="20">
        <f>J136+J137</f>
        <v>207202.8444</v>
      </c>
      <c r="K135" s="143"/>
      <c r="L135" s="146"/>
      <c r="M135" s="146"/>
      <c r="N135" s="107"/>
      <c r="O135" s="107"/>
      <c r="P135" s="110"/>
      <c r="Q135" s="86" t="s">
        <v>250</v>
      </c>
      <c r="R135" s="87"/>
      <c r="S135" s="87"/>
    </row>
    <row r="136" spans="1:19" x14ac:dyDescent="0.25">
      <c r="A136" s="115"/>
      <c r="B136" s="116"/>
      <c r="C136" s="5" t="s">
        <v>20</v>
      </c>
      <c r="D136" s="2">
        <v>914</v>
      </c>
      <c r="E136" s="3" t="s">
        <v>21</v>
      </c>
      <c r="F136" s="3" t="s">
        <v>206</v>
      </c>
      <c r="G136" s="3" t="s">
        <v>207</v>
      </c>
      <c r="H136" s="2">
        <v>600</v>
      </c>
      <c r="I136" s="20">
        <v>278922.90000000002</v>
      </c>
      <c r="J136" s="60">
        <v>207202.8444</v>
      </c>
      <c r="K136" s="143"/>
      <c r="L136" s="146"/>
      <c r="M136" s="146"/>
      <c r="N136" s="107"/>
      <c r="O136" s="107"/>
      <c r="P136" s="110"/>
    </row>
    <row r="137" spans="1:19" x14ac:dyDescent="0.25">
      <c r="A137" s="115"/>
      <c r="B137" s="116"/>
      <c r="C137" s="5" t="s">
        <v>39</v>
      </c>
      <c r="D137" s="2"/>
      <c r="E137" s="3"/>
      <c r="F137" s="3"/>
      <c r="G137" s="3"/>
      <c r="H137" s="2"/>
      <c r="I137" s="20"/>
      <c r="J137" s="20"/>
      <c r="K137" s="144"/>
      <c r="L137" s="147"/>
      <c r="M137" s="147"/>
      <c r="N137" s="108"/>
      <c r="O137" s="108"/>
      <c r="P137" s="111"/>
    </row>
    <row r="138" spans="1:19" x14ac:dyDescent="0.25">
      <c r="A138" s="115" t="s">
        <v>69</v>
      </c>
      <c r="B138" s="116" t="s">
        <v>87</v>
      </c>
      <c r="C138" s="5" t="s">
        <v>19</v>
      </c>
      <c r="D138" s="2"/>
      <c r="E138" s="3"/>
      <c r="F138" s="3"/>
      <c r="G138" s="3"/>
      <c r="H138" s="2"/>
      <c r="I138" s="20">
        <f>I139+I140</f>
        <v>44685</v>
      </c>
      <c r="J138" s="20">
        <f>J139+J140</f>
        <v>26821.13</v>
      </c>
      <c r="K138" s="142" t="s">
        <v>23</v>
      </c>
      <c r="L138" s="145" t="s">
        <v>177</v>
      </c>
      <c r="M138" s="145" t="s">
        <v>178</v>
      </c>
      <c r="N138" s="106">
        <v>68.67</v>
      </c>
      <c r="O138" s="106">
        <v>66.27</v>
      </c>
      <c r="P138" s="109" t="s">
        <v>381</v>
      </c>
    </row>
    <row r="139" spans="1:19" x14ac:dyDescent="0.25">
      <c r="A139" s="115"/>
      <c r="B139" s="116"/>
      <c r="C139" s="5" t="s">
        <v>49</v>
      </c>
      <c r="D139" s="2"/>
      <c r="E139" s="3"/>
      <c r="F139" s="3"/>
      <c r="G139" s="3"/>
      <c r="H139" s="2"/>
      <c r="I139" s="20"/>
      <c r="J139" s="20"/>
      <c r="K139" s="143"/>
      <c r="L139" s="146"/>
      <c r="M139" s="146"/>
      <c r="N139" s="107"/>
      <c r="O139" s="107"/>
      <c r="P139" s="110"/>
    </row>
    <row r="140" spans="1:19" x14ac:dyDescent="0.25">
      <c r="A140" s="115"/>
      <c r="B140" s="116"/>
      <c r="C140" s="5" t="s">
        <v>169</v>
      </c>
      <c r="D140" s="2"/>
      <c r="E140" s="3"/>
      <c r="F140" s="3"/>
      <c r="G140" s="3"/>
      <c r="H140" s="2"/>
      <c r="I140" s="20">
        <f>I141+I142</f>
        <v>44685</v>
      </c>
      <c r="J140" s="20">
        <f>J141+J142</f>
        <v>26821.13</v>
      </c>
      <c r="K140" s="143"/>
      <c r="L140" s="146"/>
      <c r="M140" s="146"/>
      <c r="N140" s="107"/>
      <c r="O140" s="107"/>
      <c r="P140" s="110"/>
      <c r="Q140" s="86" t="s">
        <v>249</v>
      </c>
      <c r="R140" s="87"/>
      <c r="S140" s="87"/>
    </row>
    <row r="141" spans="1:19" x14ac:dyDescent="0.25">
      <c r="A141" s="115"/>
      <c r="B141" s="116"/>
      <c r="C141" s="5" t="s">
        <v>20</v>
      </c>
      <c r="D141" s="2">
        <v>914</v>
      </c>
      <c r="E141" s="3" t="s">
        <v>21</v>
      </c>
      <c r="F141" s="3" t="s">
        <v>22</v>
      </c>
      <c r="G141" s="3" t="s">
        <v>211</v>
      </c>
      <c r="H141" s="2">
        <v>600</v>
      </c>
      <c r="I141" s="20">
        <v>44685</v>
      </c>
      <c r="J141" s="60">
        <v>26821.13</v>
      </c>
      <c r="K141" s="143"/>
      <c r="L141" s="146"/>
      <c r="M141" s="146"/>
      <c r="N141" s="107"/>
      <c r="O141" s="107"/>
      <c r="P141" s="110"/>
    </row>
    <row r="142" spans="1:19" x14ac:dyDescent="0.25">
      <c r="A142" s="115"/>
      <c r="B142" s="116"/>
      <c r="C142" s="5" t="s">
        <v>39</v>
      </c>
      <c r="D142" s="2"/>
      <c r="E142" s="3"/>
      <c r="F142" s="3"/>
      <c r="G142" s="3"/>
      <c r="H142" s="2"/>
      <c r="I142" s="20"/>
      <c r="J142" s="20"/>
      <c r="K142" s="144"/>
      <c r="L142" s="147"/>
      <c r="M142" s="147"/>
      <c r="N142" s="108"/>
      <c r="O142" s="108"/>
      <c r="P142" s="111"/>
    </row>
    <row r="143" spans="1:19" x14ac:dyDescent="0.25">
      <c r="A143" s="115" t="s">
        <v>203</v>
      </c>
      <c r="B143" s="116" t="s">
        <v>248</v>
      </c>
      <c r="C143" s="5" t="s">
        <v>19</v>
      </c>
      <c r="D143" s="2"/>
      <c r="E143" s="3"/>
      <c r="F143" s="3"/>
      <c r="G143" s="3"/>
      <c r="H143" s="2"/>
      <c r="I143" s="20">
        <f>I144+I145</f>
        <v>6390</v>
      </c>
      <c r="J143" s="20">
        <f>J144+J145</f>
        <v>0</v>
      </c>
      <c r="K143" s="142" t="s">
        <v>23</v>
      </c>
      <c r="L143" s="145" t="s">
        <v>177</v>
      </c>
      <c r="M143" s="145" t="s">
        <v>178</v>
      </c>
      <c r="N143" s="106">
        <v>68.67</v>
      </c>
      <c r="O143" s="106">
        <v>66.27</v>
      </c>
      <c r="P143" s="109" t="s">
        <v>404</v>
      </c>
    </row>
    <row r="144" spans="1:19" x14ac:dyDescent="0.25">
      <c r="A144" s="115"/>
      <c r="B144" s="116"/>
      <c r="C144" s="5" t="s">
        <v>49</v>
      </c>
      <c r="D144" s="2"/>
      <c r="E144" s="3"/>
      <c r="F144" s="3"/>
      <c r="G144" s="3"/>
      <c r="H144" s="2"/>
      <c r="I144" s="20"/>
      <c r="J144" s="20"/>
      <c r="K144" s="143"/>
      <c r="L144" s="146"/>
      <c r="M144" s="146"/>
      <c r="N144" s="107"/>
      <c r="O144" s="107"/>
      <c r="P144" s="110"/>
      <c r="Q144" s="84" t="s">
        <v>369</v>
      </c>
      <c r="R144" s="85"/>
      <c r="S144" s="85"/>
    </row>
    <row r="145" spans="1:19" x14ac:dyDescent="0.25">
      <c r="A145" s="115"/>
      <c r="B145" s="116"/>
      <c r="C145" s="5" t="s">
        <v>169</v>
      </c>
      <c r="D145" s="2"/>
      <c r="E145" s="3"/>
      <c r="F145" s="3"/>
      <c r="G145" s="3"/>
      <c r="H145" s="2"/>
      <c r="I145" s="20">
        <f>I146+I147</f>
        <v>6390</v>
      </c>
      <c r="J145" s="20">
        <f>J146+J147</f>
        <v>0</v>
      </c>
      <c r="K145" s="143"/>
      <c r="L145" s="146"/>
      <c r="M145" s="146"/>
      <c r="N145" s="107"/>
      <c r="O145" s="107"/>
      <c r="P145" s="110"/>
      <c r="Q145" s="84"/>
      <c r="R145" s="85"/>
      <c r="S145" s="85"/>
    </row>
    <row r="146" spans="1:19" x14ac:dyDescent="0.25">
      <c r="A146" s="115"/>
      <c r="B146" s="116"/>
      <c r="C146" s="5" t="s">
        <v>20</v>
      </c>
      <c r="D146" s="2">
        <v>914</v>
      </c>
      <c r="E146" s="3" t="s">
        <v>21</v>
      </c>
      <c r="F146" s="3" t="s">
        <v>21</v>
      </c>
      <c r="G146" s="3" t="s">
        <v>202</v>
      </c>
      <c r="H146" s="2">
        <v>800</v>
      </c>
      <c r="I146" s="20">
        <v>6390</v>
      </c>
      <c r="J146" s="20"/>
      <c r="K146" s="143"/>
      <c r="L146" s="146"/>
      <c r="M146" s="146"/>
      <c r="N146" s="107"/>
      <c r="O146" s="107"/>
      <c r="P146" s="110"/>
    </row>
    <row r="147" spans="1:19" x14ac:dyDescent="0.25">
      <c r="A147" s="115"/>
      <c r="B147" s="116"/>
      <c r="C147" s="5" t="s">
        <v>39</v>
      </c>
      <c r="D147" s="2"/>
      <c r="E147" s="3"/>
      <c r="F147" s="3"/>
      <c r="G147" s="3"/>
      <c r="H147" s="2"/>
      <c r="I147" s="20"/>
      <c r="J147" s="20"/>
      <c r="K147" s="144"/>
      <c r="L147" s="147"/>
      <c r="M147" s="147"/>
      <c r="N147" s="108"/>
      <c r="O147" s="108"/>
      <c r="P147" s="111"/>
    </row>
    <row r="148" spans="1:19" x14ac:dyDescent="0.25">
      <c r="A148" s="115" t="s">
        <v>70</v>
      </c>
      <c r="B148" s="116" t="s">
        <v>273</v>
      </c>
      <c r="C148" s="5" t="s">
        <v>19</v>
      </c>
      <c r="D148" s="2"/>
      <c r="E148" s="3"/>
      <c r="F148" s="3"/>
      <c r="G148" s="3"/>
      <c r="H148" s="2"/>
      <c r="I148" s="20">
        <f>I149+I150</f>
        <v>16756</v>
      </c>
      <c r="J148" s="60">
        <f>J149+J150</f>
        <v>15717.935890000001</v>
      </c>
      <c r="K148" s="149" t="s">
        <v>23</v>
      </c>
      <c r="L148" s="152" t="s">
        <v>181</v>
      </c>
      <c r="M148" s="152" t="s">
        <v>268</v>
      </c>
      <c r="N148" s="112">
        <v>6.2</v>
      </c>
      <c r="O148" s="112">
        <v>7.5</v>
      </c>
      <c r="P148" s="109" t="s">
        <v>367</v>
      </c>
    </row>
    <row r="149" spans="1:19" x14ac:dyDescent="0.25">
      <c r="A149" s="115"/>
      <c r="B149" s="116"/>
      <c r="C149" s="5" t="s">
        <v>49</v>
      </c>
      <c r="D149" s="2"/>
      <c r="E149" s="3"/>
      <c r="F149" s="3"/>
      <c r="G149" s="3"/>
      <c r="H149" s="2"/>
      <c r="I149" s="20"/>
      <c r="J149" s="60"/>
      <c r="K149" s="150"/>
      <c r="L149" s="153"/>
      <c r="M149" s="153"/>
      <c r="N149" s="113"/>
      <c r="O149" s="113"/>
      <c r="P149" s="110"/>
    </row>
    <row r="150" spans="1:19" x14ac:dyDescent="0.25">
      <c r="A150" s="115"/>
      <c r="B150" s="116"/>
      <c r="C150" s="5" t="s">
        <v>169</v>
      </c>
      <c r="D150" s="2"/>
      <c r="E150" s="3"/>
      <c r="F150" s="3"/>
      <c r="G150" s="3"/>
      <c r="H150" s="2"/>
      <c r="I150" s="20">
        <f>I151+I152</f>
        <v>16756</v>
      </c>
      <c r="J150" s="60">
        <f>J151+J152</f>
        <v>15717.935890000001</v>
      </c>
      <c r="K150" s="150"/>
      <c r="L150" s="153"/>
      <c r="M150" s="153"/>
      <c r="N150" s="113"/>
      <c r="O150" s="113"/>
      <c r="P150" s="110"/>
      <c r="R150" s="32"/>
    </row>
    <row r="151" spans="1:19" x14ac:dyDescent="0.25">
      <c r="A151" s="115"/>
      <c r="B151" s="116"/>
      <c r="C151" s="5" t="s">
        <v>20</v>
      </c>
      <c r="D151" s="2">
        <v>914</v>
      </c>
      <c r="E151" s="3" t="s">
        <v>21</v>
      </c>
      <c r="F151" s="3" t="s">
        <v>21</v>
      </c>
      <c r="G151" s="3" t="s">
        <v>212</v>
      </c>
      <c r="H151" s="2">
        <v>200</v>
      </c>
      <c r="I151" s="20">
        <v>16756</v>
      </c>
      <c r="J151" s="60">
        <v>15717.935890000001</v>
      </c>
      <c r="K151" s="150"/>
      <c r="L151" s="153"/>
      <c r="M151" s="153"/>
      <c r="N151" s="113"/>
      <c r="O151" s="113"/>
      <c r="P151" s="110"/>
    </row>
    <row r="152" spans="1:19" x14ac:dyDescent="0.25">
      <c r="A152" s="115"/>
      <c r="B152" s="116"/>
      <c r="C152" s="5" t="s">
        <v>39</v>
      </c>
      <c r="D152" s="2"/>
      <c r="E152" s="3"/>
      <c r="F152" s="3"/>
      <c r="G152" s="3"/>
      <c r="H152" s="2"/>
      <c r="I152" s="20"/>
      <c r="J152" s="60"/>
      <c r="K152" s="151"/>
      <c r="L152" s="154"/>
      <c r="M152" s="154"/>
      <c r="N152" s="114"/>
      <c r="O152" s="114"/>
      <c r="P152" s="111"/>
    </row>
    <row r="153" spans="1:19" x14ac:dyDescent="0.25">
      <c r="A153" s="115" t="s">
        <v>71</v>
      </c>
      <c r="B153" s="116" t="s">
        <v>269</v>
      </c>
      <c r="C153" s="5" t="s">
        <v>19</v>
      </c>
      <c r="D153" s="2"/>
      <c r="E153" s="3"/>
      <c r="F153" s="3"/>
      <c r="G153" s="3"/>
      <c r="H153" s="2"/>
      <c r="I153" s="20">
        <f>I154+I155</f>
        <v>27366</v>
      </c>
      <c r="J153" s="20">
        <f>J154+J155</f>
        <v>0</v>
      </c>
      <c r="K153" s="142" t="s">
        <v>23</v>
      </c>
      <c r="L153" s="145" t="s">
        <v>177</v>
      </c>
      <c r="M153" s="145" t="s">
        <v>178</v>
      </c>
      <c r="N153" s="106">
        <v>68.67</v>
      </c>
      <c r="O153" s="106">
        <v>66.27</v>
      </c>
      <c r="P153" s="112"/>
    </row>
    <row r="154" spans="1:19" x14ac:dyDescent="0.25">
      <c r="A154" s="115"/>
      <c r="B154" s="116"/>
      <c r="C154" s="5" t="s">
        <v>49</v>
      </c>
      <c r="D154" s="2"/>
      <c r="E154" s="3"/>
      <c r="F154" s="3"/>
      <c r="G154" s="3"/>
      <c r="H154" s="2"/>
      <c r="I154" s="20"/>
      <c r="J154" s="20"/>
      <c r="K154" s="143"/>
      <c r="L154" s="146"/>
      <c r="M154" s="146"/>
      <c r="N154" s="107"/>
      <c r="O154" s="107"/>
      <c r="P154" s="113"/>
    </row>
    <row r="155" spans="1:19" x14ac:dyDescent="0.25">
      <c r="A155" s="115"/>
      <c r="B155" s="116"/>
      <c r="C155" s="5" t="s">
        <v>169</v>
      </c>
      <c r="D155" s="2"/>
      <c r="E155" s="3"/>
      <c r="F155" s="3"/>
      <c r="G155" s="3"/>
      <c r="H155" s="2"/>
      <c r="I155" s="20">
        <f>I156+I157</f>
        <v>27366</v>
      </c>
      <c r="J155" s="20">
        <f>J156+J157</f>
        <v>0</v>
      </c>
      <c r="K155" s="143"/>
      <c r="L155" s="146"/>
      <c r="M155" s="146"/>
      <c r="N155" s="107"/>
      <c r="O155" s="107"/>
      <c r="P155" s="113"/>
    </row>
    <row r="156" spans="1:19" x14ac:dyDescent="0.25">
      <c r="A156" s="115"/>
      <c r="B156" s="116"/>
      <c r="C156" s="5" t="s">
        <v>20</v>
      </c>
      <c r="D156" s="2">
        <v>914</v>
      </c>
      <c r="E156" s="3" t="s">
        <v>21</v>
      </c>
      <c r="F156" s="3" t="s">
        <v>21</v>
      </c>
      <c r="G156" s="3" t="s">
        <v>213</v>
      </c>
      <c r="H156" s="2">
        <v>200</v>
      </c>
      <c r="I156" s="20">
        <v>27366</v>
      </c>
      <c r="J156" s="20"/>
      <c r="K156" s="143"/>
      <c r="L156" s="146"/>
      <c r="M156" s="146"/>
      <c r="N156" s="107"/>
      <c r="O156" s="107"/>
      <c r="P156" s="113"/>
    </row>
    <row r="157" spans="1:19" x14ac:dyDescent="0.25">
      <c r="A157" s="115"/>
      <c r="B157" s="116"/>
      <c r="C157" s="5" t="s">
        <v>39</v>
      </c>
      <c r="D157" s="2"/>
      <c r="E157" s="3"/>
      <c r="F157" s="3"/>
      <c r="G157" s="3"/>
      <c r="H157" s="2"/>
      <c r="I157" s="20"/>
      <c r="J157" s="20"/>
      <c r="K157" s="144"/>
      <c r="L157" s="147"/>
      <c r="M157" s="147"/>
      <c r="N157" s="108"/>
      <c r="O157" s="108"/>
      <c r="P157" s="114"/>
    </row>
    <row r="158" spans="1:19" x14ac:dyDescent="0.25">
      <c r="A158" s="115" t="s">
        <v>72</v>
      </c>
      <c r="B158" s="116" t="s">
        <v>270</v>
      </c>
      <c r="C158" s="5" t="s">
        <v>19</v>
      </c>
      <c r="D158" s="2"/>
      <c r="E158" s="3"/>
      <c r="F158" s="3"/>
      <c r="G158" s="3"/>
      <c r="H158" s="2"/>
      <c r="I158" s="20">
        <f>I159+I160</f>
        <v>7616</v>
      </c>
      <c r="J158" s="20">
        <f>J159+J160</f>
        <v>0</v>
      </c>
      <c r="K158" s="142" t="s">
        <v>23</v>
      </c>
      <c r="L158" s="145" t="s">
        <v>177</v>
      </c>
      <c r="M158" s="145" t="s">
        <v>178</v>
      </c>
      <c r="N158" s="106">
        <v>68.67</v>
      </c>
      <c r="O158" s="106">
        <v>66.27</v>
      </c>
      <c r="P158" s="112" t="s">
        <v>394</v>
      </c>
    </row>
    <row r="159" spans="1:19" x14ac:dyDescent="0.25">
      <c r="A159" s="115"/>
      <c r="B159" s="116"/>
      <c r="C159" s="5" t="s">
        <v>49</v>
      </c>
      <c r="D159" s="2"/>
      <c r="E159" s="3"/>
      <c r="F159" s="3"/>
      <c r="G159" s="3"/>
      <c r="H159" s="2"/>
      <c r="I159" s="20"/>
      <c r="J159" s="20"/>
      <c r="K159" s="143"/>
      <c r="L159" s="146"/>
      <c r="M159" s="146"/>
      <c r="N159" s="107"/>
      <c r="O159" s="107"/>
      <c r="P159" s="113"/>
    </row>
    <row r="160" spans="1:19" x14ac:dyDescent="0.25">
      <c r="A160" s="115"/>
      <c r="B160" s="116"/>
      <c r="C160" s="5" t="s">
        <v>169</v>
      </c>
      <c r="D160" s="2"/>
      <c r="E160" s="3"/>
      <c r="F160" s="3"/>
      <c r="G160" s="3"/>
      <c r="H160" s="2"/>
      <c r="I160" s="20">
        <f>I161+I162</f>
        <v>7616</v>
      </c>
      <c r="J160" s="20">
        <f>J161+J162</f>
        <v>0</v>
      </c>
      <c r="K160" s="143"/>
      <c r="L160" s="146"/>
      <c r="M160" s="146"/>
      <c r="N160" s="107"/>
      <c r="O160" s="107"/>
      <c r="P160" s="113"/>
    </row>
    <row r="161" spans="1:17" x14ac:dyDescent="0.25">
      <c r="A161" s="115"/>
      <c r="B161" s="116"/>
      <c r="C161" s="5" t="s">
        <v>20</v>
      </c>
      <c r="D161" s="2">
        <v>914</v>
      </c>
      <c r="E161" s="3" t="s">
        <v>21</v>
      </c>
      <c r="F161" s="3" t="s">
        <v>21</v>
      </c>
      <c r="G161" s="3" t="s">
        <v>214</v>
      </c>
      <c r="H161" s="2">
        <v>200</v>
      </c>
      <c r="I161" s="20">
        <v>7616</v>
      </c>
      <c r="J161" s="20"/>
      <c r="K161" s="143"/>
      <c r="L161" s="146"/>
      <c r="M161" s="146"/>
      <c r="N161" s="107"/>
      <c r="O161" s="107"/>
      <c r="P161" s="113"/>
    </row>
    <row r="162" spans="1:17" x14ac:dyDescent="0.25">
      <c r="A162" s="115"/>
      <c r="B162" s="116"/>
      <c r="C162" s="5" t="s">
        <v>39</v>
      </c>
      <c r="D162" s="2"/>
      <c r="E162" s="3"/>
      <c r="F162" s="3"/>
      <c r="G162" s="3"/>
      <c r="H162" s="2"/>
      <c r="I162" s="20"/>
      <c r="J162" s="20"/>
      <c r="K162" s="144"/>
      <c r="L162" s="147"/>
      <c r="M162" s="147"/>
      <c r="N162" s="108"/>
      <c r="O162" s="108"/>
      <c r="P162" s="114"/>
    </row>
    <row r="163" spans="1:17" x14ac:dyDescent="0.25">
      <c r="A163" s="115" t="s">
        <v>73</v>
      </c>
      <c r="B163" s="116" t="s">
        <v>271</v>
      </c>
      <c r="C163" s="5" t="s">
        <v>19</v>
      </c>
      <c r="D163" s="2"/>
      <c r="E163" s="3"/>
      <c r="F163" s="3"/>
      <c r="G163" s="3"/>
      <c r="H163" s="2"/>
      <c r="I163" s="20">
        <f>I164+I165</f>
        <v>8470</v>
      </c>
      <c r="J163" s="20">
        <f>J164+J165</f>
        <v>8437.2962499999994</v>
      </c>
      <c r="K163" s="142" t="s">
        <v>23</v>
      </c>
      <c r="L163" s="145" t="s">
        <v>177</v>
      </c>
      <c r="M163" s="145" t="s">
        <v>178</v>
      </c>
      <c r="N163" s="106">
        <v>68.67</v>
      </c>
      <c r="O163" s="106">
        <v>66.27</v>
      </c>
      <c r="P163" s="109" t="s">
        <v>383</v>
      </c>
    </row>
    <row r="164" spans="1:17" x14ac:dyDescent="0.25">
      <c r="A164" s="115"/>
      <c r="B164" s="116"/>
      <c r="C164" s="5" t="s">
        <v>49</v>
      </c>
      <c r="D164" s="2"/>
      <c r="E164" s="3"/>
      <c r="F164" s="3"/>
      <c r="G164" s="3"/>
      <c r="H164" s="2"/>
      <c r="I164" s="20"/>
      <c r="J164" s="20"/>
      <c r="K164" s="143"/>
      <c r="L164" s="146"/>
      <c r="M164" s="146"/>
      <c r="N164" s="107"/>
      <c r="O164" s="107"/>
      <c r="P164" s="110"/>
    </row>
    <row r="165" spans="1:17" x14ac:dyDescent="0.25">
      <c r="A165" s="115"/>
      <c r="B165" s="116"/>
      <c r="C165" s="5"/>
      <c r="D165" s="2"/>
      <c r="E165" s="3"/>
      <c r="F165" s="3"/>
      <c r="G165" s="3"/>
      <c r="H165" s="2"/>
      <c r="I165" s="20">
        <f>I166+I167</f>
        <v>8470</v>
      </c>
      <c r="J165" s="20">
        <f>J166+J167</f>
        <v>8437.2962499999994</v>
      </c>
      <c r="K165" s="143"/>
      <c r="L165" s="146"/>
      <c r="M165" s="146"/>
      <c r="N165" s="107"/>
      <c r="O165" s="107"/>
      <c r="P165" s="110"/>
    </row>
    <row r="166" spans="1:17" x14ac:dyDescent="0.25">
      <c r="A166" s="115"/>
      <c r="B166" s="116"/>
      <c r="C166" s="5" t="s">
        <v>20</v>
      </c>
      <c r="D166" s="2">
        <v>914</v>
      </c>
      <c r="E166" s="3" t="s">
        <v>21</v>
      </c>
      <c r="F166" s="3" t="s">
        <v>21</v>
      </c>
      <c r="G166" s="3" t="s">
        <v>320</v>
      </c>
      <c r="H166" s="2">
        <v>300</v>
      </c>
      <c r="I166" s="20">
        <v>8470</v>
      </c>
      <c r="J166" s="20">
        <v>8437.2962499999994</v>
      </c>
      <c r="K166" s="143"/>
      <c r="L166" s="146"/>
      <c r="M166" s="146"/>
      <c r="N166" s="107"/>
      <c r="O166" s="107"/>
      <c r="P166" s="110"/>
    </row>
    <row r="167" spans="1:17" x14ac:dyDescent="0.25">
      <c r="A167" s="115"/>
      <c r="B167" s="116"/>
      <c r="C167" s="5" t="s">
        <v>39</v>
      </c>
      <c r="D167" s="2"/>
      <c r="E167" s="3"/>
      <c r="F167" s="3"/>
      <c r="G167" s="3"/>
      <c r="H167" s="2"/>
      <c r="I167" s="20"/>
      <c r="J167" s="20"/>
      <c r="K167" s="144"/>
      <c r="L167" s="147"/>
      <c r="M167" s="147"/>
      <c r="N167" s="108"/>
      <c r="O167" s="108"/>
      <c r="P167" s="111"/>
    </row>
    <row r="168" spans="1:17" x14ac:dyDescent="0.25">
      <c r="A168" s="115" t="s">
        <v>88</v>
      </c>
      <c r="B168" s="116" t="s">
        <v>272</v>
      </c>
      <c r="C168" s="5" t="s">
        <v>19</v>
      </c>
      <c r="D168" s="2"/>
      <c r="E168" s="3"/>
      <c r="F168" s="3"/>
      <c r="G168" s="3"/>
      <c r="H168" s="2"/>
      <c r="I168" s="20">
        <f>I169+I170</f>
        <v>71435</v>
      </c>
      <c r="J168" s="20">
        <f>J169+J170</f>
        <v>64442.466590000004</v>
      </c>
      <c r="K168" s="142" t="s">
        <v>23</v>
      </c>
      <c r="L168" s="145" t="s">
        <v>177</v>
      </c>
      <c r="M168" s="145" t="s">
        <v>178</v>
      </c>
      <c r="N168" s="106">
        <v>68.67</v>
      </c>
      <c r="O168" s="106">
        <v>66.27</v>
      </c>
      <c r="P168" s="109" t="s">
        <v>355</v>
      </c>
    </row>
    <row r="169" spans="1:17" x14ac:dyDescent="0.25">
      <c r="A169" s="115"/>
      <c r="B169" s="116"/>
      <c r="C169" s="5" t="s">
        <v>49</v>
      </c>
      <c r="D169" s="2"/>
      <c r="E169" s="3"/>
      <c r="F169" s="3"/>
      <c r="G169" s="3"/>
      <c r="H169" s="2"/>
      <c r="I169" s="20"/>
      <c r="J169" s="20"/>
      <c r="K169" s="143"/>
      <c r="L169" s="146"/>
      <c r="M169" s="146"/>
      <c r="N169" s="107"/>
      <c r="O169" s="107"/>
      <c r="P169" s="110"/>
    </row>
    <row r="170" spans="1:17" x14ac:dyDescent="0.25">
      <c r="A170" s="115"/>
      <c r="B170" s="116"/>
      <c r="C170" s="5" t="s">
        <v>169</v>
      </c>
      <c r="D170" s="2"/>
      <c r="E170" s="3"/>
      <c r="F170" s="3"/>
      <c r="G170" s="3"/>
      <c r="H170" s="2"/>
      <c r="I170" s="20">
        <f>I171+I172</f>
        <v>71435</v>
      </c>
      <c r="J170" s="20">
        <f>J171+J172</f>
        <v>64442.466590000004</v>
      </c>
      <c r="K170" s="143"/>
      <c r="L170" s="146"/>
      <c r="M170" s="146"/>
      <c r="N170" s="107"/>
      <c r="O170" s="107"/>
      <c r="P170" s="110"/>
    </row>
    <row r="171" spans="1:17" x14ac:dyDescent="0.25">
      <c r="A171" s="115"/>
      <c r="B171" s="116"/>
      <c r="C171" s="5" t="s">
        <v>20</v>
      </c>
      <c r="D171" s="2">
        <v>914</v>
      </c>
      <c r="E171" s="3" t="s">
        <v>21</v>
      </c>
      <c r="F171" s="3" t="s">
        <v>21</v>
      </c>
      <c r="G171" s="3" t="s">
        <v>194</v>
      </c>
      <c r="H171" s="2">
        <v>200</v>
      </c>
      <c r="I171" s="20">
        <v>71435</v>
      </c>
      <c r="J171" s="20">
        <v>64442.466590000004</v>
      </c>
      <c r="K171" s="143"/>
      <c r="L171" s="146"/>
      <c r="M171" s="146"/>
      <c r="N171" s="107"/>
      <c r="O171" s="107"/>
      <c r="P171" s="110"/>
      <c r="Q171" t="s">
        <v>310</v>
      </c>
    </row>
    <row r="172" spans="1:17" x14ac:dyDescent="0.25">
      <c r="A172" s="115"/>
      <c r="B172" s="116"/>
      <c r="C172" s="5" t="s">
        <v>39</v>
      </c>
      <c r="D172" s="2"/>
      <c r="E172" s="3"/>
      <c r="F172" s="3"/>
      <c r="G172" s="3"/>
      <c r="H172" s="2"/>
      <c r="I172" s="20"/>
      <c r="J172" s="20"/>
      <c r="K172" s="144"/>
      <c r="L172" s="147"/>
      <c r="M172" s="147"/>
      <c r="N172" s="108"/>
      <c r="O172" s="108"/>
      <c r="P172" s="111"/>
    </row>
    <row r="173" spans="1:17" x14ac:dyDescent="0.25">
      <c r="A173" s="155" t="s">
        <v>90</v>
      </c>
      <c r="B173" s="116" t="s">
        <v>89</v>
      </c>
      <c r="C173" s="5" t="s">
        <v>19</v>
      </c>
      <c r="D173" s="2"/>
      <c r="E173" s="3"/>
      <c r="F173" s="3"/>
      <c r="G173" s="3"/>
      <c r="H173" s="2"/>
      <c r="I173" s="20">
        <f>I174+I175</f>
        <v>5499</v>
      </c>
      <c r="J173" s="20">
        <f>J174+J175</f>
        <v>5499</v>
      </c>
      <c r="K173" s="142" t="s">
        <v>23</v>
      </c>
      <c r="L173" s="145" t="s">
        <v>264</v>
      </c>
      <c r="M173" s="145" t="s">
        <v>180</v>
      </c>
      <c r="N173" s="106">
        <v>96</v>
      </c>
      <c r="O173" s="106">
        <v>69</v>
      </c>
      <c r="P173" s="109" t="s">
        <v>405</v>
      </c>
    </row>
    <row r="174" spans="1:17" x14ac:dyDescent="0.25">
      <c r="A174" s="156"/>
      <c r="B174" s="116"/>
      <c r="C174" s="5" t="s">
        <v>49</v>
      </c>
      <c r="D174" s="2"/>
      <c r="E174" s="3"/>
      <c r="F174" s="3"/>
      <c r="G174" s="3"/>
      <c r="H174" s="2"/>
      <c r="I174" s="20"/>
      <c r="J174" s="20"/>
      <c r="K174" s="143"/>
      <c r="L174" s="146"/>
      <c r="M174" s="146"/>
      <c r="N174" s="107"/>
      <c r="O174" s="107"/>
      <c r="P174" s="110"/>
    </row>
    <row r="175" spans="1:17" x14ac:dyDescent="0.25">
      <c r="A175" s="156"/>
      <c r="B175" s="116"/>
      <c r="C175" s="5" t="s">
        <v>169</v>
      </c>
      <c r="D175" s="2"/>
      <c r="E175" s="3"/>
      <c r="F175" s="3"/>
      <c r="G175" s="3"/>
      <c r="H175" s="2"/>
      <c r="I175" s="20">
        <f>I176+I177</f>
        <v>5499</v>
      </c>
      <c r="J175" s="20">
        <f>J176+J177</f>
        <v>5499</v>
      </c>
      <c r="K175" s="143"/>
      <c r="L175" s="146"/>
      <c r="M175" s="146"/>
      <c r="N175" s="107"/>
      <c r="O175" s="107"/>
      <c r="P175" s="110"/>
      <c r="Q175" t="s">
        <v>322</v>
      </c>
    </row>
    <row r="176" spans="1:17" x14ac:dyDescent="0.25">
      <c r="A176" s="156"/>
      <c r="B176" s="116"/>
      <c r="C176" s="5" t="s">
        <v>20</v>
      </c>
      <c r="D176" s="2">
        <v>914</v>
      </c>
      <c r="E176" s="3" t="s">
        <v>21</v>
      </c>
      <c r="F176" s="3" t="s">
        <v>21</v>
      </c>
      <c r="G176" s="3" t="s">
        <v>193</v>
      </c>
      <c r="H176" s="2">
        <v>200</v>
      </c>
      <c r="I176" s="20">
        <v>5499</v>
      </c>
      <c r="J176" s="20">
        <v>5499</v>
      </c>
      <c r="K176" s="143"/>
      <c r="L176" s="146"/>
      <c r="M176" s="146"/>
      <c r="N176" s="107"/>
      <c r="O176" s="107"/>
      <c r="P176" s="110"/>
    </row>
    <row r="177" spans="1:17" x14ac:dyDescent="0.25">
      <c r="A177" s="157"/>
      <c r="B177" s="116"/>
      <c r="C177" s="5" t="s">
        <v>39</v>
      </c>
      <c r="D177" s="2"/>
      <c r="E177" s="3"/>
      <c r="F177" s="3"/>
      <c r="G177" s="3"/>
      <c r="H177" s="2"/>
      <c r="I177" s="20"/>
      <c r="J177" s="20"/>
      <c r="K177" s="144"/>
      <c r="L177" s="147"/>
      <c r="M177" s="147"/>
      <c r="N177" s="108"/>
      <c r="O177" s="108"/>
      <c r="P177" s="111"/>
    </row>
    <row r="178" spans="1:17" x14ac:dyDescent="0.25">
      <c r="A178" s="161" t="s">
        <v>92</v>
      </c>
      <c r="B178" s="116" t="s">
        <v>91</v>
      </c>
      <c r="C178" s="5" t="s">
        <v>19</v>
      </c>
      <c r="D178" s="2"/>
      <c r="E178" s="3"/>
      <c r="F178" s="3"/>
      <c r="G178" s="3"/>
      <c r="H178" s="2"/>
      <c r="I178" s="20">
        <f>I179+I180</f>
        <v>19632</v>
      </c>
      <c r="J178" s="20">
        <f>J179+J180</f>
        <v>10915.546480000001</v>
      </c>
      <c r="K178" s="142" t="s">
        <v>23</v>
      </c>
      <c r="L178" s="145" t="s">
        <v>274</v>
      </c>
      <c r="M178" s="145" t="s">
        <v>180</v>
      </c>
      <c r="N178" s="106">
        <v>75</v>
      </c>
      <c r="O178" s="158">
        <v>40</v>
      </c>
      <c r="P178" s="109" t="s">
        <v>356</v>
      </c>
    </row>
    <row r="179" spans="1:17" x14ac:dyDescent="0.25">
      <c r="A179" s="156"/>
      <c r="B179" s="116"/>
      <c r="C179" s="5" t="s">
        <v>49</v>
      </c>
      <c r="D179" s="2"/>
      <c r="E179" s="3"/>
      <c r="F179" s="3"/>
      <c r="G179" s="3"/>
      <c r="H179" s="2"/>
      <c r="I179" s="20"/>
      <c r="J179" s="20"/>
      <c r="K179" s="143"/>
      <c r="L179" s="146"/>
      <c r="M179" s="146"/>
      <c r="N179" s="107"/>
      <c r="O179" s="159"/>
      <c r="P179" s="110"/>
    </row>
    <row r="180" spans="1:17" x14ac:dyDescent="0.25">
      <c r="A180" s="156"/>
      <c r="B180" s="116"/>
      <c r="C180" s="5" t="s">
        <v>169</v>
      </c>
      <c r="D180" s="2"/>
      <c r="E180" s="3"/>
      <c r="F180" s="3"/>
      <c r="G180" s="3"/>
      <c r="H180" s="2"/>
      <c r="I180" s="20">
        <f>I181+I182</f>
        <v>19632</v>
      </c>
      <c r="J180" s="20">
        <f>J181+J182</f>
        <v>10915.546480000001</v>
      </c>
      <c r="K180" s="143"/>
      <c r="L180" s="146"/>
      <c r="M180" s="146"/>
      <c r="N180" s="107"/>
      <c r="O180" s="159"/>
      <c r="P180" s="110"/>
    </row>
    <row r="181" spans="1:17" x14ac:dyDescent="0.25">
      <c r="A181" s="156"/>
      <c r="B181" s="116"/>
      <c r="C181" s="5" t="s">
        <v>20</v>
      </c>
      <c r="D181" s="2">
        <v>914</v>
      </c>
      <c r="E181" s="3" t="s">
        <v>21</v>
      </c>
      <c r="F181" s="3" t="s">
        <v>21</v>
      </c>
      <c r="G181" s="3" t="s">
        <v>300</v>
      </c>
      <c r="H181" s="2">
        <v>200</v>
      </c>
      <c r="I181" s="20">
        <v>19632</v>
      </c>
      <c r="J181" s="20">
        <v>10915.546480000001</v>
      </c>
      <c r="K181" s="143"/>
      <c r="L181" s="146"/>
      <c r="M181" s="146"/>
      <c r="N181" s="107"/>
      <c r="O181" s="159"/>
      <c r="P181" s="110"/>
      <c r="Q181" t="s">
        <v>310</v>
      </c>
    </row>
    <row r="182" spans="1:17" x14ac:dyDescent="0.25">
      <c r="A182" s="157"/>
      <c r="B182" s="116"/>
      <c r="C182" s="5" t="s">
        <v>39</v>
      </c>
      <c r="D182" s="2"/>
      <c r="E182" s="3"/>
      <c r="F182" s="3"/>
      <c r="G182" s="3"/>
      <c r="H182" s="2"/>
      <c r="I182" s="20"/>
      <c r="J182" s="20"/>
      <c r="K182" s="144"/>
      <c r="L182" s="147"/>
      <c r="M182" s="147"/>
      <c r="N182" s="108"/>
      <c r="O182" s="160"/>
      <c r="P182" s="111"/>
    </row>
    <row r="183" spans="1:17" x14ac:dyDescent="0.25">
      <c r="A183" s="161" t="s">
        <v>94</v>
      </c>
      <c r="B183" s="116" t="s">
        <v>93</v>
      </c>
      <c r="C183" s="5" t="s">
        <v>19</v>
      </c>
      <c r="D183" s="2"/>
      <c r="E183" s="3"/>
      <c r="F183" s="3"/>
      <c r="G183" s="3"/>
      <c r="H183" s="2"/>
      <c r="I183" s="20">
        <f>I184+I185</f>
        <v>54358.2</v>
      </c>
      <c r="J183" s="20">
        <f>J184+J185</f>
        <v>43189.658109999997</v>
      </c>
      <c r="K183" s="149" t="s">
        <v>23</v>
      </c>
      <c r="L183" s="145" t="s">
        <v>177</v>
      </c>
      <c r="M183" s="145" t="s">
        <v>178</v>
      </c>
      <c r="N183" s="106">
        <v>68.67</v>
      </c>
      <c r="O183" s="106">
        <v>66.27</v>
      </c>
      <c r="P183" s="109" t="s">
        <v>357</v>
      </c>
    </row>
    <row r="184" spans="1:17" x14ac:dyDescent="0.25">
      <c r="A184" s="156"/>
      <c r="B184" s="116"/>
      <c r="C184" s="5" t="s">
        <v>49</v>
      </c>
      <c r="D184" s="2">
        <v>914</v>
      </c>
      <c r="E184" s="3" t="s">
        <v>21</v>
      </c>
      <c r="F184" s="3" t="s">
        <v>21</v>
      </c>
      <c r="G184" s="3" t="s">
        <v>215</v>
      </c>
      <c r="H184" s="2">
        <v>200</v>
      </c>
      <c r="I184" s="20">
        <v>54358.2</v>
      </c>
      <c r="J184" s="20">
        <v>43189.658109999997</v>
      </c>
      <c r="K184" s="150"/>
      <c r="L184" s="146"/>
      <c r="M184" s="146"/>
      <c r="N184" s="107"/>
      <c r="O184" s="107"/>
      <c r="P184" s="110"/>
    </row>
    <row r="185" spans="1:17" x14ac:dyDescent="0.25">
      <c r="A185" s="156"/>
      <c r="B185" s="116"/>
      <c r="C185" s="5" t="s">
        <v>169</v>
      </c>
      <c r="D185" s="2"/>
      <c r="E185" s="3"/>
      <c r="F185" s="3"/>
      <c r="G185" s="3"/>
      <c r="H185" s="2"/>
      <c r="I185" s="20">
        <f>I186+I187</f>
        <v>0</v>
      </c>
      <c r="J185" s="20">
        <f>J186+J187</f>
        <v>0</v>
      </c>
      <c r="K185" s="150"/>
      <c r="L185" s="146"/>
      <c r="M185" s="146"/>
      <c r="N185" s="107"/>
      <c r="O185" s="107"/>
      <c r="P185" s="110"/>
    </row>
    <row r="186" spans="1:17" x14ac:dyDescent="0.25">
      <c r="A186" s="156"/>
      <c r="B186" s="116"/>
      <c r="C186" s="5" t="s">
        <v>20</v>
      </c>
      <c r="D186" s="2"/>
      <c r="E186" s="3"/>
      <c r="F186" s="3"/>
      <c r="G186" s="3"/>
      <c r="H186" s="2"/>
      <c r="I186" s="20"/>
      <c r="J186" s="20"/>
      <c r="K186" s="150"/>
      <c r="L186" s="146"/>
      <c r="M186" s="146"/>
      <c r="N186" s="107"/>
      <c r="O186" s="107"/>
      <c r="P186" s="110"/>
      <c r="Q186" t="s">
        <v>310</v>
      </c>
    </row>
    <row r="187" spans="1:17" x14ac:dyDescent="0.25">
      <c r="A187" s="157"/>
      <c r="B187" s="116"/>
      <c r="C187" s="5" t="s">
        <v>39</v>
      </c>
      <c r="D187" s="2"/>
      <c r="E187" s="3"/>
      <c r="F187" s="3"/>
      <c r="G187" s="3"/>
      <c r="H187" s="2"/>
      <c r="I187" s="20"/>
      <c r="J187" s="20"/>
      <c r="K187" s="151"/>
      <c r="L187" s="147"/>
      <c r="M187" s="147"/>
      <c r="N187" s="108"/>
      <c r="O187" s="108"/>
      <c r="P187" s="111"/>
    </row>
    <row r="188" spans="1:17" x14ac:dyDescent="0.25">
      <c r="A188" s="161" t="s">
        <v>96</v>
      </c>
      <c r="B188" s="116" t="s">
        <v>95</v>
      </c>
      <c r="C188" s="5" t="s">
        <v>19</v>
      </c>
      <c r="D188" s="2"/>
      <c r="E188" s="3"/>
      <c r="F188" s="3"/>
      <c r="G188" s="3"/>
      <c r="H188" s="2"/>
      <c r="I188" s="20">
        <f>I189+I190</f>
        <v>480.6</v>
      </c>
      <c r="J188" s="20">
        <f>J189+J190</f>
        <v>300.375</v>
      </c>
      <c r="K188" s="142" t="s">
        <v>23</v>
      </c>
      <c r="L188" s="145" t="s">
        <v>177</v>
      </c>
      <c r="M188" s="145" t="s">
        <v>178</v>
      </c>
      <c r="N188" s="106">
        <v>68.67</v>
      </c>
      <c r="O188" s="106">
        <v>66.27</v>
      </c>
      <c r="P188" s="109" t="s">
        <v>358</v>
      </c>
    </row>
    <row r="189" spans="1:17" x14ac:dyDescent="0.25">
      <c r="A189" s="156"/>
      <c r="B189" s="116"/>
      <c r="C189" s="5" t="s">
        <v>49</v>
      </c>
      <c r="D189" s="2"/>
      <c r="E189" s="3"/>
      <c r="F189" s="3"/>
      <c r="G189" s="3"/>
      <c r="H189" s="2"/>
      <c r="I189" s="20">
        <v>480.6</v>
      </c>
      <c r="J189" s="20">
        <v>300.375</v>
      </c>
      <c r="K189" s="143"/>
      <c r="L189" s="146"/>
      <c r="M189" s="146"/>
      <c r="N189" s="107"/>
      <c r="O189" s="107"/>
      <c r="P189" s="110"/>
    </row>
    <row r="190" spans="1:17" x14ac:dyDescent="0.25">
      <c r="A190" s="156"/>
      <c r="B190" s="116"/>
      <c r="C190" s="5" t="s">
        <v>169</v>
      </c>
      <c r="D190" s="2"/>
      <c r="E190" s="3"/>
      <c r="F190" s="3"/>
      <c r="G190" s="3"/>
      <c r="H190" s="2"/>
      <c r="I190" s="20">
        <f>I191+I192</f>
        <v>0</v>
      </c>
      <c r="J190" s="20">
        <f>J191+J192</f>
        <v>0</v>
      </c>
      <c r="K190" s="143"/>
      <c r="L190" s="146"/>
      <c r="M190" s="146"/>
      <c r="N190" s="107"/>
      <c r="O190" s="107"/>
      <c r="P190" s="110"/>
    </row>
    <row r="191" spans="1:17" x14ac:dyDescent="0.25">
      <c r="A191" s="156"/>
      <c r="B191" s="116"/>
      <c r="C191" s="5" t="s">
        <v>20</v>
      </c>
      <c r="D191" s="2"/>
      <c r="E191" s="3"/>
      <c r="F191" s="3"/>
      <c r="G191" s="3"/>
      <c r="H191" s="2"/>
      <c r="I191" s="20">
        <v>0</v>
      </c>
      <c r="J191" s="20"/>
      <c r="K191" s="143"/>
      <c r="L191" s="146"/>
      <c r="M191" s="146"/>
      <c r="N191" s="107"/>
      <c r="O191" s="107"/>
      <c r="P191" s="110"/>
      <c r="Q191" t="s">
        <v>310</v>
      </c>
    </row>
    <row r="192" spans="1:17" x14ac:dyDescent="0.25">
      <c r="A192" s="157"/>
      <c r="B192" s="116"/>
      <c r="C192" s="5" t="s">
        <v>39</v>
      </c>
      <c r="D192" s="2"/>
      <c r="E192" s="3"/>
      <c r="F192" s="3"/>
      <c r="G192" s="3"/>
      <c r="H192" s="2"/>
      <c r="I192" s="20"/>
      <c r="J192" s="20"/>
      <c r="K192" s="144"/>
      <c r="L192" s="147"/>
      <c r="M192" s="147"/>
      <c r="N192" s="108"/>
      <c r="O192" s="108"/>
      <c r="P192" s="111"/>
    </row>
    <row r="193" spans="1:17" x14ac:dyDescent="0.25">
      <c r="A193" s="161" t="s">
        <v>97</v>
      </c>
      <c r="B193" s="116" t="s">
        <v>98</v>
      </c>
      <c r="C193" s="5" t="s">
        <v>19</v>
      </c>
      <c r="D193" s="2"/>
      <c r="E193" s="3"/>
      <c r="F193" s="3"/>
      <c r="G193" s="3"/>
      <c r="H193" s="2"/>
      <c r="I193" s="20">
        <f>I194+I195</f>
        <v>121.1</v>
      </c>
      <c r="J193" s="60">
        <f>J194+J195</f>
        <v>0</v>
      </c>
      <c r="K193" s="149" t="s">
        <v>23</v>
      </c>
      <c r="L193" s="152" t="s">
        <v>177</v>
      </c>
      <c r="M193" s="152" t="s">
        <v>178</v>
      </c>
      <c r="N193" s="112">
        <v>68.67</v>
      </c>
      <c r="O193" s="112">
        <v>66.27</v>
      </c>
      <c r="P193" s="109" t="s">
        <v>329</v>
      </c>
    </row>
    <row r="194" spans="1:17" x14ac:dyDescent="0.25">
      <c r="A194" s="156"/>
      <c r="B194" s="116"/>
      <c r="C194" s="5" t="s">
        <v>49</v>
      </c>
      <c r="D194" s="2">
        <v>915</v>
      </c>
      <c r="E194" s="3" t="s">
        <v>74</v>
      </c>
      <c r="F194" s="3" t="s">
        <v>75</v>
      </c>
      <c r="G194" s="3" t="s">
        <v>216</v>
      </c>
      <c r="H194" s="2">
        <v>300</v>
      </c>
      <c r="I194" s="20">
        <v>121.1</v>
      </c>
      <c r="J194" s="60"/>
      <c r="K194" s="150"/>
      <c r="L194" s="153"/>
      <c r="M194" s="153"/>
      <c r="N194" s="113"/>
      <c r="O194" s="113"/>
      <c r="P194" s="110"/>
    </row>
    <row r="195" spans="1:17" x14ac:dyDescent="0.25">
      <c r="A195" s="156"/>
      <c r="B195" s="116"/>
      <c r="C195" s="5" t="s">
        <v>169</v>
      </c>
      <c r="D195" s="2"/>
      <c r="E195" s="3"/>
      <c r="F195" s="3"/>
      <c r="G195" s="3"/>
      <c r="H195" s="2"/>
      <c r="I195" s="20">
        <f>I196+I197</f>
        <v>0</v>
      </c>
      <c r="J195" s="60">
        <f>J196+J197</f>
        <v>0</v>
      </c>
      <c r="K195" s="150"/>
      <c r="L195" s="153"/>
      <c r="M195" s="153"/>
      <c r="N195" s="113"/>
      <c r="O195" s="113"/>
      <c r="P195" s="110"/>
    </row>
    <row r="196" spans="1:17" x14ac:dyDescent="0.25">
      <c r="A196" s="156"/>
      <c r="B196" s="116"/>
      <c r="C196" s="5" t="s">
        <v>20</v>
      </c>
      <c r="D196" s="2"/>
      <c r="E196" s="3"/>
      <c r="F196" s="3"/>
      <c r="G196" s="3"/>
      <c r="H196" s="2"/>
      <c r="I196" s="20"/>
      <c r="J196" s="60"/>
      <c r="K196" s="150"/>
      <c r="L196" s="153"/>
      <c r="M196" s="153"/>
      <c r="N196" s="113"/>
      <c r="O196" s="113"/>
      <c r="P196" s="110"/>
    </row>
    <row r="197" spans="1:17" x14ac:dyDescent="0.25">
      <c r="A197" s="157"/>
      <c r="B197" s="116"/>
      <c r="C197" s="5" t="s">
        <v>39</v>
      </c>
      <c r="D197" s="2"/>
      <c r="E197" s="3"/>
      <c r="F197" s="3"/>
      <c r="G197" s="3"/>
      <c r="H197" s="2"/>
      <c r="I197" s="20"/>
      <c r="J197" s="60"/>
      <c r="K197" s="151"/>
      <c r="L197" s="154"/>
      <c r="M197" s="154"/>
      <c r="N197" s="114"/>
      <c r="O197" s="114"/>
      <c r="P197" s="111"/>
    </row>
    <row r="198" spans="1:17" x14ac:dyDescent="0.25">
      <c r="A198" s="161" t="s">
        <v>100</v>
      </c>
      <c r="B198" s="116" t="s">
        <v>99</v>
      </c>
      <c r="C198" s="24" t="s">
        <v>19</v>
      </c>
      <c r="D198" s="25"/>
      <c r="E198" s="26"/>
      <c r="F198" s="26"/>
      <c r="G198" s="26"/>
      <c r="H198" s="25"/>
      <c r="I198" s="20">
        <f>I199+I200</f>
        <v>214253.9</v>
      </c>
      <c r="J198" s="20">
        <f>J199+J200</f>
        <v>214335.63998000001</v>
      </c>
      <c r="K198" s="142" t="s">
        <v>23</v>
      </c>
      <c r="L198" s="145" t="s">
        <v>177</v>
      </c>
      <c r="M198" s="145" t="s">
        <v>178</v>
      </c>
      <c r="N198" s="106">
        <v>68.67</v>
      </c>
      <c r="O198" s="106">
        <v>66.27</v>
      </c>
      <c r="P198" s="109" t="s">
        <v>359</v>
      </c>
    </row>
    <row r="199" spans="1:17" x14ac:dyDescent="0.25">
      <c r="A199" s="156"/>
      <c r="B199" s="116"/>
      <c r="C199" s="5" t="s">
        <v>49</v>
      </c>
      <c r="D199" s="2">
        <v>914</v>
      </c>
      <c r="E199" s="3" t="s">
        <v>74</v>
      </c>
      <c r="F199" s="3" t="s">
        <v>75</v>
      </c>
      <c r="G199" s="3" t="s">
        <v>217</v>
      </c>
      <c r="H199" s="2">
        <v>300</v>
      </c>
      <c r="I199" s="20">
        <v>214253.9</v>
      </c>
      <c r="J199" s="20">
        <v>214335.63998000001</v>
      </c>
      <c r="K199" s="143"/>
      <c r="L199" s="146"/>
      <c r="M199" s="146"/>
      <c r="N199" s="107"/>
      <c r="O199" s="107"/>
      <c r="P199" s="110"/>
      <c r="Q199" t="s">
        <v>323</v>
      </c>
    </row>
    <row r="200" spans="1:17" x14ac:dyDescent="0.25">
      <c r="A200" s="156"/>
      <c r="B200" s="116"/>
      <c r="C200" s="24" t="s">
        <v>169</v>
      </c>
      <c r="D200" s="25"/>
      <c r="E200" s="26"/>
      <c r="F200" s="26"/>
      <c r="G200" s="26"/>
      <c r="H200" s="25"/>
      <c r="I200" s="62">
        <f>I201+I202</f>
        <v>0</v>
      </c>
      <c r="J200" s="62">
        <f>J201+J202</f>
        <v>0</v>
      </c>
      <c r="K200" s="143"/>
      <c r="L200" s="146"/>
      <c r="M200" s="146"/>
      <c r="N200" s="107"/>
      <c r="O200" s="107"/>
      <c r="P200" s="110"/>
      <c r="Q200">
        <v>166608.443</v>
      </c>
    </row>
    <row r="201" spans="1:17" x14ac:dyDescent="0.25">
      <c r="A201" s="156"/>
      <c r="B201" s="116"/>
      <c r="C201" s="5" t="s">
        <v>20</v>
      </c>
      <c r="D201" s="2"/>
      <c r="E201" s="3"/>
      <c r="F201" s="3"/>
      <c r="G201" s="3"/>
      <c r="H201" s="2"/>
      <c r="I201" s="20"/>
      <c r="J201" s="20"/>
      <c r="K201" s="143"/>
      <c r="L201" s="146"/>
      <c r="M201" s="146"/>
      <c r="N201" s="107"/>
      <c r="O201" s="107"/>
      <c r="P201" s="110"/>
      <c r="Q201" t="s">
        <v>324</v>
      </c>
    </row>
    <row r="202" spans="1:17" x14ac:dyDescent="0.25">
      <c r="A202" s="157"/>
      <c r="B202" s="116"/>
      <c r="C202" s="5" t="s">
        <v>39</v>
      </c>
      <c r="D202" s="2"/>
      <c r="E202" s="3"/>
      <c r="F202" s="3"/>
      <c r="G202" s="3"/>
      <c r="H202" s="2"/>
      <c r="I202" s="20"/>
      <c r="J202" s="20"/>
      <c r="K202" s="144"/>
      <c r="L202" s="147"/>
      <c r="M202" s="147"/>
      <c r="N202" s="108"/>
      <c r="O202" s="108"/>
      <c r="P202" s="111"/>
    </row>
    <row r="203" spans="1:17" x14ac:dyDescent="0.25">
      <c r="A203" s="161" t="s">
        <v>102</v>
      </c>
      <c r="B203" s="116" t="s">
        <v>101</v>
      </c>
      <c r="C203" s="5" t="s">
        <v>19</v>
      </c>
      <c r="D203" s="2">
        <v>914</v>
      </c>
      <c r="E203" s="3" t="s">
        <v>21</v>
      </c>
      <c r="F203" s="3" t="s">
        <v>21</v>
      </c>
      <c r="G203" s="73" t="s">
        <v>210</v>
      </c>
      <c r="H203" s="74">
        <v>200</v>
      </c>
      <c r="I203" s="60">
        <f>I204+I205</f>
        <v>6916.8</v>
      </c>
      <c r="J203" s="60">
        <f>J204+J205</f>
        <v>6435.8620000000001</v>
      </c>
      <c r="K203" s="149" t="s">
        <v>23</v>
      </c>
      <c r="L203" s="152" t="s">
        <v>177</v>
      </c>
      <c r="M203" s="152" t="s">
        <v>178</v>
      </c>
      <c r="N203" s="112">
        <v>68.67</v>
      </c>
      <c r="O203" s="112">
        <v>66.27</v>
      </c>
      <c r="P203" s="109" t="s">
        <v>401</v>
      </c>
    </row>
    <row r="204" spans="1:17" x14ac:dyDescent="0.25">
      <c r="A204" s="156"/>
      <c r="B204" s="116"/>
      <c r="C204" s="5" t="s">
        <v>49</v>
      </c>
      <c r="D204" s="2"/>
      <c r="E204" s="3"/>
      <c r="F204" s="3"/>
      <c r="G204" s="73"/>
      <c r="H204" s="74"/>
      <c r="I204" s="60">
        <v>6847.6</v>
      </c>
      <c r="J204" s="60">
        <v>6371.5039999999999</v>
      </c>
      <c r="K204" s="150"/>
      <c r="L204" s="153"/>
      <c r="M204" s="153"/>
      <c r="N204" s="113"/>
      <c r="O204" s="113"/>
      <c r="P204" s="110"/>
      <c r="Q204" t="s">
        <v>303</v>
      </c>
    </row>
    <row r="205" spans="1:17" x14ac:dyDescent="0.25">
      <c r="A205" s="156"/>
      <c r="B205" s="116"/>
      <c r="C205" s="5" t="s">
        <v>169</v>
      </c>
      <c r="D205" s="2"/>
      <c r="E205" s="3"/>
      <c r="F205" s="3"/>
      <c r="G205" s="73"/>
      <c r="H205" s="74"/>
      <c r="I205" s="60">
        <f>I206+I207</f>
        <v>69.2</v>
      </c>
      <c r="J205" s="60">
        <f>J206+J207</f>
        <v>64.358000000000004</v>
      </c>
      <c r="K205" s="150"/>
      <c r="L205" s="153"/>
      <c r="M205" s="153"/>
      <c r="N205" s="113"/>
      <c r="O205" s="113"/>
      <c r="P205" s="110"/>
    </row>
    <row r="206" spans="1:17" x14ac:dyDescent="0.25">
      <c r="A206" s="156"/>
      <c r="B206" s="116"/>
      <c r="C206" s="5" t="s">
        <v>20</v>
      </c>
      <c r="D206" s="2">
        <v>914</v>
      </c>
      <c r="E206" s="3" t="s">
        <v>21</v>
      </c>
      <c r="F206" s="3" t="s">
        <v>21</v>
      </c>
      <c r="G206" s="73" t="s">
        <v>210</v>
      </c>
      <c r="H206" s="74">
        <v>200</v>
      </c>
      <c r="I206" s="60">
        <v>69.2</v>
      </c>
      <c r="J206" s="60">
        <v>64.358000000000004</v>
      </c>
      <c r="K206" s="150"/>
      <c r="L206" s="153"/>
      <c r="M206" s="153"/>
      <c r="N206" s="113"/>
      <c r="O206" s="113"/>
      <c r="P206" s="110"/>
      <c r="Q206" s="76" t="s">
        <v>330</v>
      </c>
    </row>
    <row r="207" spans="1:17" x14ac:dyDescent="0.25">
      <c r="A207" s="157"/>
      <c r="B207" s="116"/>
      <c r="C207" s="5" t="s">
        <v>39</v>
      </c>
      <c r="D207" s="2"/>
      <c r="E207" s="3"/>
      <c r="F207" s="3"/>
      <c r="G207" s="67"/>
      <c r="H207" s="68"/>
      <c r="I207" s="69"/>
      <c r="J207" s="60"/>
      <c r="K207" s="151"/>
      <c r="L207" s="154"/>
      <c r="M207" s="154"/>
      <c r="N207" s="114"/>
      <c r="O207" s="114"/>
      <c r="P207" s="111"/>
      <c r="Q207" t="s">
        <v>310</v>
      </c>
    </row>
    <row r="208" spans="1:17" x14ac:dyDescent="0.25">
      <c r="A208" s="161" t="s">
        <v>103</v>
      </c>
      <c r="B208" s="116" t="s">
        <v>104</v>
      </c>
      <c r="C208" s="5" t="s">
        <v>19</v>
      </c>
      <c r="D208" s="2">
        <v>914</v>
      </c>
      <c r="E208" s="3" t="s">
        <v>21</v>
      </c>
      <c r="F208" s="3" t="s">
        <v>21</v>
      </c>
      <c r="G208" s="3" t="s">
        <v>219</v>
      </c>
      <c r="H208" s="2">
        <v>200</v>
      </c>
      <c r="I208" s="20">
        <f>I209+I210</f>
        <v>11195.3</v>
      </c>
      <c r="J208" s="60">
        <f>J209+J210</f>
        <v>10479.397150000001</v>
      </c>
      <c r="K208" s="149" t="s">
        <v>23</v>
      </c>
      <c r="L208" s="152" t="s">
        <v>177</v>
      </c>
      <c r="M208" s="152" t="s">
        <v>178</v>
      </c>
      <c r="N208" s="112">
        <v>68.67</v>
      </c>
      <c r="O208" s="112">
        <v>66.27</v>
      </c>
      <c r="P208" s="109" t="s">
        <v>397</v>
      </c>
    </row>
    <row r="209" spans="1:17" x14ac:dyDescent="0.25">
      <c r="A209" s="156"/>
      <c r="B209" s="116"/>
      <c r="C209" s="5" t="s">
        <v>49</v>
      </c>
      <c r="D209" s="2"/>
      <c r="E209" s="3"/>
      <c r="F209" s="3"/>
      <c r="G209" s="3"/>
      <c r="H209" s="2"/>
      <c r="I209" s="20">
        <v>11083.3</v>
      </c>
      <c r="J209" s="60">
        <v>10374.603150000001</v>
      </c>
      <c r="K209" s="150"/>
      <c r="L209" s="153"/>
      <c r="M209" s="153"/>
      <c r="N209" s="113"/>
      <c r="O209" s="113"/>
      <c r="P209" s="110"/>
    </row>
    <row r="210" spans="1:17" x14ac:dyDescent="0.25">
      <c r="A210" s="156"/>
      <c r="B210" s="116"/>
      <c r="C210" s="5" t="s">
        <v>169</v>
      </c>
      <c r="D210" s="2"/>
      <c r="E210" s="3"/>
      <c r="F210" s="3"/>
      <c r="G210" s="3"/>
      <c r="H210" s="2"/>
      <c r="I210" s="20">
        <f>I211+I212</f>
        <v>112</v>
      </c>
      <c r="J210" s="60">
        <f>J211+J212</f>
        <v>104.794</v>
      </c>
      <c r="K210" s="150"/>
      <c r="L210" s="153"/>
      <c r="M210" s="153"/>
      <c r="N210" s="113"/>
      <c r="O210" s="113"/>
      <c r="P210" s="110"/>
      <c r="Q210" t="s">
        <v>311</v>
      </c>
    </row>
    <row r="211" spans="1:17" x14ac:dyDescent="0.25">
      <c r="A211" s="156"/>
      <c r="B211" s="116"/>
      <c r="C211" s="5" t="s">
        <v>20</v>
      </c>
      <c r="D211" s="2"/>
      <c r="E211" s="3"/>
      <c r="F211" s="3"/>
      <c r="G211" s="3"/>
      <c r="H211" s="2"/>
      <c r="I211" s="20">
        <v>112</v>
      </c>
      <c r="J211" s="60">
        <v>104.794</v>
      </c>
      <c r="K211" s="150"/>
      <c r="L211" s="153"/>
      <c r="M211" s="153"/>
      <c r="N211" s="113"/>
      <c r="O211" s="113"/>
      <c r="P211" s="110"/>
      <c r="Q211" s="76" t="s">
        <v>331</v>
      </c>
    </row>
    <row r="212" spans="1:17" x14ac:dyDescent="0.25">
      <c r="A212" s="157"/>
      <c r="B212" s="116"/>
      <c r="C212" s="5" t="s">
        <v>39</v>
      </c>
      <c r="D212" s="2"/>
      <c r="E212" s="3"/>
      <c r="F212" s="3"/>
      <c r="G212" s="3"/>
      <c r="H212" s="2"/>
      <c r="I212" s="20"/>
      <c r="J212" s="60"/>
      <c r="K212" s="151"/>
      <c r="L212" s="154"/>
      <c r="M212" s="154"/>
      <c r="N212" s="114"/>
      <c r="O212" s="114"/>
      <c r="P212" s="111"/>
    </row>
    <row r="213" spans="1:17" x14ac:dyDescent="0.25">
      <c r="A213" s="161" t="s">
        <v>106</v>
      </c>
      <c r="B213" s="116" t="s">
        <v>105</v>
      </c>
      <c r="C213" s="5" t="s">
        <v>19</v>
      </c>
      <c r="D213" s="2"/>
      <c r="E213" s="3"/>
      <c r="F213" s="3"/>
      <c r="G213" s="3"/>
      <c r="H213" s="2"/>
      <c r="I213" s="20">
        <f>I214+I215</f>
        <v>13406.9</v>
      </c>
      <c r="J213" s="20">
        <f>J214+J215</f>
        <v>10721.275</v>
      </c>
      <c r="K213" s="142" t="s">
        <v>23</v>
      </c>
      <c r="L213" s="145" t="s">
        <v>190</v>
      </c>
      <c r="M213" s="145" t="s">
        <v>189</v>
      </c>
      <c r="N213" s="106" t="s">
        <v>275</v>
      </c>
      <c r="O213" s="106" t="s">
        <v>385</v>
      </c>
      <c r="P213" s="109" t="s">
        <v>336</v>
      </c>
    </row>
    <row r="214" spans="1:17" x14ac:dyDescent="0.25">
      <c r="A214" s="156"/>
      <c r="B214" s="116"/>
      <c r="C214" s="5" t="s">
        <v>49</v>
      </c>
      <c r="D214" s="2">
        <v>914</v>
      </c>
      <c r="E214" s="3" t="s">
        <v>21</v>
      </c>
      <c r="F214" s="3" t="s">
        <v>220</v>
      </c>
      <c r="G214" s="3" t="s">
        <v>221</v>
      </c>
      <c r="H214" s="2">
        <v>600</v>
      </c>
      <c r="I214" s="20">
        <v>13272.8</v>
      </c>
      <c r="J214" s="20">
        <v>10614.06358</v>
      </c>
      <c r="K214" s="143"/>
      <c r="L214" s="146"/>
      <c r="M214" s="146"/>
      <c r="N214" s="107"/>
      <c r="O214" s="107"/>
      <c r="P214" s="110"/>
    </row>
    <row r="215" spans="1:17" x14ac:dyDescent="0.25">
      <c r="A215" s="156"/>
      <c r="B215" s="116"/>
      <c r="C215" s="5" t="s">
        <v>169</v>
      </c>
      <c r="D215" s="2"/>
      <c r="E215" s="3"/>
      <c r="F215" s="3"/>
      <c r="G215" s="59" t="s">
        <v>301</v>
      </c>
      <c r="H215" s="2"/>
      <c r="I215" s="20">
        <f>I216+I217</f>
        <v>134.1</v>
      </c>
      <c r="J215" s="20">
        <f>J216+J217</f>
        <v>107.21142</v>
      </c>
      <c r="K215" s="143"/>
      <c r="L215" s="146"/>
      <c r="M215" s="146"/>
      <c r="N215" s="107"/>
      <c r="O215" s="107"/>
      <c r="P215" s="110"/>
    </row>
    <row r="216" spans="1:17" x14ac:dyDescent="0.25">
      <c r="A216" s="156"/>
      <c r="B216" s="116"/>
      <c r="C216" s="5" t="s">
        <v>20</v>
      </c>
      <c r="D216" s="2">
        <v>914</v>
      </c>
      <c r="E216" s="3" t="s">
        <v>21</v>
      </c>
      <c r="F216" s="3" t="s">
        <v>220</v>
      </c>
      <c r="G216" s="3" t="s">
        <v>221</v>
      </c>
      <c r="H216" s="2">
        <v>200</v>
      </c>
      <c r="I216" s="20">
        <v>134.1</v>
      </c>
      <c r="J216" s="20">
        <v>107.21142</v>
      </c>
      <c r="K216" s="143"/>
      <c r="L216" s="146"/>
      <c r="M216" s="146"/>
      <c r="N216" s="107"/>
      <c r="O216" s="107"/>
      <c r="P216" s="110"/>
      <c r="Q216" t="s">
        <v>305</v>
      </c>
    </row>
    <row r="217" spans="1:17" x14ac:dyDescent="0.25">
      <c r="A217" s="157"/>
      <c r="B217" s="116"/>
      <c r="C217" s="5" t="s">
        <v>39</v>
      </c>
      <c r="D217" s="2"/>
      <c r="E217" s="3"/>
      <c r="F217" s="3"/>
      <c r="G217" s="3"/>
      <c r="H217" s="2"/>
      <c r="I217" s="20"/>
      <c r="J217" s="20"/>
      <c r="K217" s="144"/>
      <c r="L217" s="147"/>
      <c r="M217" s="147"/>
      <c r="N217" s="108"/>
      <c r="O217" s="108"/>
      <c r="P217" s="111"/>
    </row>
    <row r="218" spans="1:17" x14ac:dyDescent="0.25">
      <c r="A218" s="161" t="s">
        <v>108</v>
      </c>
      <c r="B218" s="116" t="s">
        <v>107</v>
      </c>
      <c r="C218" s="5" t="s">
        <v>19</v>
      </c>
      <c r="D218" s="2">
        <v>914</v>
      </c>
      <c r="E218" s="3" t="s">
        <v>21</v>
      </c>
      <c r="F218" s="3" t="s">
        <v>22</v>
      </c>
      <c r="G218" s="3" t="s">
        <v>222</v>
      </c>
      <c r="H218" s="2">
        <v>600</v>
      </c>
      <c r="I218" s="20">
        <f>I219+I220</f>
        <v>1534.3</v>
      </c>
      <c r="J218" s="20">
        <f>J219+J220</f>
        <v>1534.3</v>
      </c>
      <c r="K218" s="142" t="s">
        <v>23</v>
      </c>
      <c r="L218" s="145" t="s">
        <v>177</v>
      </c>
      <c r="M218" s="145" t="s">
        <v>178</v>
      </c>
      <c r="N218" s="106">
        <v>68.67</v>
      </c>
      <c r="O218" s="106">
        <v>66.27</v>
      </c>
      <c r="P218" s="109" t="s">
        <v>368</v>
      </c>
    </row>
    <row r="219" spans="1:17" x14ac:dyDescent="0.25">
      <c r="A219" s="156"/>
      <c r="B219" s="116"/>
      <c r="C219" s="5" t="s">
        <v>49</v>
      </c>
      <c r="D219" s="2"/>
      <c r="E219" s="3"/>
      <c r="F219" s="3"/>
      <c r="G219" s="3"/>
      <c r="H219" s="2"/>
      <c r="I219" s="20">
        <v>289.3</v>
      </c>
      <c r="J219" s="20">
        <v>289.3</v>
      </c>
      <c r="K219" s="143"/>
      <c r="L219" s="146"/>
      <c r="M219" s="146"/>
      <c r="N219" s="107"/>
      <c r="O219" s="107"/>
      <c r="P219" s="110"/>
      <c r="Q219">
        <v>383.57501000000002</v>
      </c>
    </row>
    <row r="220" spans="1:17" x14ac:dyDescent="0.25">
      <c r="A220" s="156"/>
      <c r="B220" s="116"/>
      <c r="C220" s="5" t="s">
        <v>169</v>
      </c>
      <c r="D220" s="2"/>
      <c r="E220" s="3"/>
      <c r="F220" s="3"/>
      <c r="G220" s="3"/>
      <c r="H220" s="2"/>
      <c r="I220" s="20">
        <f>I221+I222</f>
        <v>1245</v>
      </c>
      <c r="J220" s="20">
        <f>J221+J222</f>
        <v>1245</v>
      </c>
      <c r="K220" s="143"/>
      <c r="L220" s="146"/>
      <c r="M220" s="146"/>
      <c r="N220" s="107"/>
      <c r="O220" s="107"/>
      <c r="P220" s="110"/>
    </row>
    <row r="221" spans="1:17" x14ac:dyDescent="0.25">
      <c r="A221" s="156"/>
      <c r="B221" s="116"/>
      <c r="C221" s="5" t="s">
        <v>20</v>
      </c>
      <c r="D221" s="2"/>
      <c r="E221" s="3"/>
      <c r="F221" s="3"/>
      <c r="G221" s="3"/>
      <c r="H221" s="2"/>
      <c r="I221" s="20">
        <v>1245</v>
      </c>
      <c r="J221" s="20">
        <v>1245</v>
      </c>
      <c r="K221" s="143"/>
      <c r="L221" s="146"/>
      <c r="M221" s="146"/>
      <c r="N221" s="107"/>
      <c r="O221" s="107"/>
      <c r="P221" s="110"/>
      <c r="Q221" t="s">
        <v>306</v>
      </c>
    </row>
    <row r="222" spans="1:17" x14ac:dyDescent="0.25">
      <c r="A222" s="157"/>
      <c r="B222" s="116"/>
      <c r="C222" s="5" t="s">
        <v>39</v>
      </c>
      <c r="D222" s="2"/>
      <c r="E222" s="3"/>
      <c r="F222" s="3"/>
      <c r="G222" s="3"/>
      <c r="H222" s="2"/>
      <c r="I222" s="20"/>
      <c r="J222" s="20"/>
      <c r="K222" s="144"/>
      <c r="L222" s="147"/>
      <c r="M222" s="147"/>
      <c r="N222" s="108"/>
      <c r="O222" s="108"/>
      <c r="P222" s="111"/>
    </row>
    <row r="223" spans="1:17" x14ac:dyDescent="0.25">
      <c r="A223" s="161" t="s">
        <v>110</v>
      </c>
      <c r="B223" s="116" t="s">
        <v>109</v>
      </c>
      <c r="C223" s="5" t="s">
        <v>19</v>
      </c>
      <c r="D223" s="2"/>
      <c r="E223" s="3"/>
      <c r="F223" s="3"/>
      <c r="G223" s="3"/>
      <c r="H223" s="2"/>
      <c r="I223" s="20">
        <f>I224+I225</f>
        <v>24860</v>
      </c>
      <c r="J223" s="20">
        <f>J224+J225</f>
        <v>11513.775240000001</v>
      </c>
      <c r="K223" s="142" t="s">
        <v>23</v>
      </c>
      <c r="L223" s="145" t="s">
        <v>177</v>
      </c>
      <c r="M223" s="145" t="s">
        <v>178</v>
      </c>
      <c r="N223" s="106">
        <v>68.67</v>
      </c>
      <c r="O223" s="106">
        <v>66.27</v>
      </c>
      <c r="P223" s="109" t="s">
        <v>390</v>
      </c>
    </row>
    <row r="224" spans="1:17" x14ac:dyDescent="0.25">
      <c r="A224" s="156"/>
      <c r="B224" s="116"/>
      <c r="C224" s="5" t="s">
        <v>49</v>
      </c>
      <c r="D224" s="2"/>
      <c r="E224" s="3"/>
      <c r="F224" s="3"/>
      <c r="G224" s="3"/>
      <c r="H224" s="2"/>
      <c r="I224" s="20"/>
      <c r="J224" s="20"/>
      <c r="K224" s="143"/>
      <c r="L224" s="146"/>
      <c r="M224" s="146"/>
      <c r="N224" s="107"/>
      <c r="O224" s="107"/>
      <c r="P224" s="110"/>
    </row>
    <row r="225" spans="1:19" x14ac:dyDescent="0.25">
      <c r="A225" s="156"/>
      <c r="B225" s="116"/>
      <c r="C225" s="5" t="s">
        <v>169</v>
      </c>
      <c r="D225" s="2"/>
      <c r="E225" s="3"/>
      <c r="F225" s="3"/>
      <c r="G225" s="3"/>
      <c r="H225" s="2"/>
      <c r="I225" s="20">
        <f>I226+I227</f>
        <v>24860</v>
      </c>
      <c r="J225" s="20">
        <f>J226+J227</f>
        <v>11513.775240000001</v>
      </c>
      <c r="K225" s="143"/>
      <c r="L225" s="146"/>
      <c r="M225" s="146"/>
      <c r="N225" s="107"/>
      <c r="O225" s="107"/>
      <c r="P225" s="110"/>
    </row>
    <row r="226" spans="1:19" x14ac:dyDescent="0.25">
      <c r="A226" s="156"/>
      <c r="B226" s="116"/>
      <c r="C226" s="5" t="s">
        <v>20</v>
      </c>
      <c r="D226" s="2">
        <v>914</v>
      </c>
      <c r="E226" s="3" t="s">
        <v>21</v>
      </c>
      <c r="F226" s="3" t="s">
        <v>21</v>
      </c>
      <c r="G226" s="3" t="s">
        <v>223</v>
      </c>
      <c r="H226" s="2">
        <v>200</v>
      </c>
      <c r="I226" s="20">
        <v>24860</v>
      </c>
      <c r="J226" s="20">
        <v>11513.775240000001</v>
      </c>
      <c r="K226" s="143"/>
      <c r="L226" s="146"/>
      <c r="M226" s="146"/>
      <c r="N226" s="107"/>
      <c r="O226" s="107"/>
      <c r="P226" s="110"/>
      <c r="Q226" t="s">
        <v>319</v>
      </c>
    </row>
    <row r="227" spans="1:19" x14ac:dyDescent="0.25">
      <c r="A227" s="157"/>
      <c r="B227" s="116"/>
      <c r="C227" s="5" t="s">
        <v>39</v>
      </c>
      <c r="D227" s="2"/>
      <c r="E227" s="3"/>
      <c r="F227" s="3"/>
      <c r="G227" s="3"/>
      <c r="H227" s="2"/>
      <c r="I227" s="20"/>
      <c r="J227" s="20"/>
      <c r="K227" s="144"/>
      <c r="L227" s="147"/>
      <c r="M227" s="147"/>
      <c r="N227" s="108"/>
      <c r="O227" s="108"/>
      <c r="P227" s="111"/>
    </row>
    <row r="228" spans="1:19" x14ac:dyDescent="0.25">
      <c r="A228" s="171" t="s">
        <v>112</v>
      </c>
      <c r="B228" s="174" t="s">
        <v>111</v>
      </c>
      <c r="C228" s="47" t="s">
        <v>19</v>
      </c>
      <c r="D228" s="48">
        <v>914</v>
      </c>
      <c r="E228" s="49"/>
      <c r="F228" s="49"/>
      <c r="G228" s="49" t="s">
        <v>225</v>
      </c>
      <c r="H228" s="50"/>
      <c r="I228" s="63">
        <f>I229+I230</f>
        <v>204996.4</v>
      </c>
      <c r="J228" s="63">
        <f>J229+J230</f>
        <v>155625.53899999999</v>
      </c>
      <c r="K228" s="175" t="s">
        <v>23</v>
      </c>
      <c r="L228" s="171"/>
      <c r="M228" s="171"/>
      <c r="N228" s="178"/>
      <c r="O228" s="162"/>
      <c r="P228" s="165"/>
    </row>
    <row r="229" spans="1:19" x14ac:dyDescent="0.25">
      <c r="A229" s="172"/>
      <c r="B229" s="174"/>
      <c r="C229" s="51" t="s">
        <v>49</v>
      </c>
      <c r="D229" s="48"/>
      <c r="E229" s="49"/>
      <c r="F229" s="49"/>
      <c r="G229" s="49"/>
      <c r="H229" s="48"/>
      <c r="I229" s="63">
        <f>I234</f>
        <v>202946.4</v>
      </c>
      <c r="J229" s="63">
        <f>J234</f>
        <v>154069.25628</v>
      </c>
      <c r="K229" s="176"/>
      <c r="L229" s="172"/>
      <c r="M229" s="172"/>
      <c r="N229" s="179"/>
      <c r="O229" s="163"/>
      <c r="P229" s="166"/>
    </row>
    <row r="230" spans="1:19" x14ac:dyDescent="0.25">
      <c r="A230" s="172"/>
      <c r="B230" s="174"/>
      <c r="C230" s="47" t="s">
        <v>169</v>
      </c>
      <c r="D230" s="50"/>
      <c r="E230" s="52"/>
      <c r="F230" s="52"/>
      <c r="G230" s="52"/>
      <c r="H230" s="50"/>
      <c r="I230" s="63">
        <f>I231+I232</f>
        <v>2050</v>
      </c>
      <c r="J230" s="63">
        <f>J231+J232</f>
        <v>1556.2827199999999</v>
      </c>
      <c r="K230" s="176"/>
      <c r="L230" s="172"/>
      <c r="M230" s="172"/>
      <c r="N230" s="179"/>
      <c r="O230" s="163"/>
      <c r="P230" s="166"/>
    </row>
    <row r="231" spans="1:19" x14ac:dyDescent="0.25">
      <c r="A231" s="172"/>
      <c r="B231" s="174"/>
      <c r="C231" s="51" t="s">
        <v>20</v>
      </c>
      <c r="D231" s="48"/>
      <c r="E231" s="49"/>
      <c r="F231" s="49"/>
      <c r="G231" s="49"/>
      <c r="H231" s="48"/>
      <c r="I231" s="63">
        <f>I236</f>
        <v>2050</v>
      </c>
      <c r="J231" s="63">
        <f>J236</f>
        <v>1556.2827199999999</v>
      </c>
      <c r="K231" s="176"/>
      <c r="L231" s="172"/>
      <c r="M231" s="172"/>
      <c r="N231" s="179"/>
      <c r="O231" s="163"/>
      <c r="P231" s="166"/>
    </row>
    <row r="232" spans="1:19" x14ac:dyDescent="0.25">
      <c r="A232" s="173"/>
      <c r="B232" s="174"/>
      <c r="C232" s="51" t="s">
        <v>39</v>
      </c>
      <c r="D232" s="48"/>
      <c r="E232" s="49"/>
      <c r="F232" s="49"/>
      <c r="G232" s="49"/>
      <c r="H232" s="48"/>
      <c r="I232" s="63">
        <f>I237</f>
        <v>0</v>
      </c>
      <c r="J232" s="63">
        <f>J237</f>
        <v>0</v>
      </c>
      <c r="K232" s="177"/>
      <c r="L232" s="173"/>
      <c r="M232" s="173"/>
      <c r="N232" s="180"/>
      <c r="O232" s="164"/>
      <c r="P232" s="167"/>
    </row>
    <row r="233" spans="1:19" x14ac:dyDescent="0.25">
      <c r="A233" s="161" t="s">
        <v>113</v>
      </c>
      <c r="B233" s="116" t="s">
        <v>114</v>
      </c>
      <c r="C233" s="5" t="s">
        <v>19</v>
      </c>
      <c r="D233" s="2">
        <v>914</v>
      </c>
      <c r="E233" s="3" t="s">
        <v>21</v>
      </c>
      <c r="F233" s="3" t="s">
        <v>56</v>
      </c>
      <c r="G233" s="3" t="s">
        <v>224</v>
      </c>
      <c r="H233" s="2">
        <v>600</v>
      </c>
      <c r="I233" s="20">
        <f>I234+I235</f>
        <v>204996.4</v>
      </c>
      <c r="J233" s="20">
        <f>J234+J235</f>
        <v>155625.53899999999</v>
      </c>
      <c r="K233" s="142" t="s">
        <v>23</v>
      </c>
      <c r="L233" s="145" t="s">
        <v>276</v>
      </c>
      <c r="M233" s="145" t="s">
        <v>277</v>
      </c>
      <c r="N233" s="168" t="s">
        <v>278</v>
      </c>
      <c r="O233" s="106" t="s">
        <v>386</v>
      </c>
      <c r="P233" s="109" t="s">
        <v>327</v>
      </c>
    </row>
    <row r="234" spans="1:19" x14ac:dyDescent="0.25">
      <c r="A234" s="156"/>
      <c r="B234" s="116"/>
      <c r="C234" s="5" t="s">
        <v>49</v>
      </c>
      <c r="D234" s="2"/>
      <c r="E234" s="3"/>
      <c r="F234" s="3"/>
      <c r="G234" s="3"/>
      <c r="H234" s="2"/>
      <c r="I234" s="20">
        <v>202946.4</v>
      </c>
      <c r="J234" s="20">
        <v>154069.25628</v>
      </c>
      <c r="K234" s="143"/>
      <c r="L234" s="146"/>
      <c r="M234" s="146"/>
      <c r="N234" s="169"/>
      <c r="O234" s="107"/>
      <c r="P234" s="110"/>
    </row>
    <row r="235" spans="1:19" x14ac:dyDescent="0.25">
      <c r="A235" s="156"/>
      <c r="B235" s="116"/>
      <c r="C235" s="24" t="s">
        <v>169</v>
      </c>
      <c r="D235" s="25"/>
      <c r="E235" s="26"/>
      <c r="F235" s="26"/>
      <c r="G235" s="26"/>
      <c r="H235" s="25"/>
      <c r="I235" s="20">
        <f>I236+I237</f>
        <v>2050</v>
      </c>
      <c r="J235" s="20">
        <f>J236+J237</f>
        <v>1556.2827199999999</v>
      </c>
      <c r="K235" s="143"/>
      <c r="L235" s="146"/>
      <c r="M235" s="146"/>
      <c r="N235" s="169"/>
      <c r="O235" s="107"/>
      <c r="P235" s="110"/>
      <c r="Q235" s="86" t="s">
        <v>255</v>
      </c>
      <c r="R235" s="88"/>
      <c r="S235" s="88"/>
    </row>
    <row r="236" spans="1:19" x14ac:dyDescent="0.25">
      <c r="A236" s="156"/>
      <c r="B236" s="116"/>
      <c r="C236" s="5" t="s">
        <v>20</v>
      </c>
      <c r="D236" s="2"/>
      <c r="E236" s="3"/>
      <c r="F236" s="3"/>
      <c r="G236" s="3"/>
      <c r="H236" s="2"/>
      <c r="I236" s="20">
        <v>2050</v>
      </c>
      <c r="J236" s="20">
        <v>1556.2827199999999</v>
      </c>
      <c r="K236" s="143"/>
      <c r="L236" s="146"/>
      <c r="M236" s="146"/>
      <c r="N236" s="169"/>
      <c r="O236" s="107"/>
      <c r="P236" s="110"/>
    </row>
    <row r="237" spans="1:19" x14ac:dyDescent="0.25">
      <c r="A237" s="157"/>
      <c r="B237" s="116"/>
      <c r="C237" s="5" t="s">
        <v>39</v>
      </c>
      <c r="D237" s="2"/>
      <c r="E237" s="3"/>
      <c r="F237" s="3"/>
      <c r="G237" s="3"/>
      <c r="H237" s="2"/>
      <c r="I237" s="20"/>
      <c r="J237" s="20"/>
      <c r="K237" s="144"/>
      <c r="L237" s="147"/>
      <c r="M237" s="147"/>
      <c r="N237" s="170"/>
      <c r="O237" s="108"/>
      <c r="P237" s="111"/>
    </row>
    <row r="238" spans="1:19" x14ac:dyDescent="0.25">
      <c r="A238" s="171" t="s">
        <v>116</v>
      </c>
      <c r="B238" s="174" t="s">
        <v>115</v>
      </c>
      <c r="C238" s="51" t="s">
        <v>19</v>
      </c>
      <c r="D238" s="48">
        <v>914</v>
      </c>
      <c r="E238" s="49"/>
      <c r="F238" s="49"/>
      <c r="G238" s="49" t="s">
        <v>226</v>
      </c>
      <c r="H238" s="48"/>
      <c r="I238" s="63">
        <f>I239+I240</f>
        <v>67283</v>
      </c>
      <c r="J238" s="63">
        <f>J239+J240</f>
        <v>66515.873910000009</v>
      </c>
      <c r="K238" s="175" t="s">
        <v>23</v>
      </c>
      <c r="L238" s="171"/>
      <c r="M238" s="171"/>
      <c r="N238" s="182"/>
      <c r="O238" s="162"/>
      <c r="P238" s="165"/>
    </row>
    <row r="239" spans="1:19" x14ac:dyDescent="0.25">
      <c r="A239" s="172"/>
      <c r="B239" s="174"/>
      <c r="C239" s="51" t="s">
        <v>49</v>
      </c>
      <c r="D239" s="48"/>
      <c r="E239" s="49"/>
      <c r="F239" s="49"/>
      <c r="G239" s="49"/>
      <c r="H239" s="48"/>
      <c r="I239" s="63">
        <f>I244+I249</f>
        <v>48953.9</v>
      </c>
      <c r="J239" s="63">
        <f>J244+J249</f>
        <v>48371.967470000003</v>
      </c>
      <c r="K239" s="176"/>
      <c r="L239" s="172"/>
      <c r="M239" s="172"/>
      <c r="N239" s="183"/>
      <c r="O239" s="163"/>
      <c r="P239" s="166"/>
    </row>
    <row r="240" spans="1:19" x14ac:dyDescent="0.25">
      <c r="A240" s="172"/>
      <c r="B240" s="174"/>
      <c r="C240" s="51" t="s">
        <v>169</v>
      </c>
      <c r="D240" s="48"/>
      <c r="E240" s="49"/>
      <c r="F240" s="49"/>
      <c r="G240" s="49"/>
      <c r="H240" s="48"/>
      <c r="I240" s="63">
        <f>I241+I242</f>
        <v>18329.099999999999</v>
      </c>
      <c r="J240" s="63">
        <f>J241+J242</f>
        <v>18143.906440000002</v>
      </c>
      <c r="K240" s="176"/>
      <c r="L240" s="172"/>
      <c r="M240" s="172"/>
      <c r="N240" s="183"/>
      <c r="O240" s="163"/>
      <c r="P240" s="166"/>
    </row>
    <row r="241" spans="1:17" x14ac:dyDescent="0.25">
      <c r="A241" s="172"/>
      <c r="B241" s="174"/>
      <c r="C241" s="51" t="s">
        <v>20</v>
      </c>
      <c r="D241" s="48"/>
      <c r="E241" s="49"/>
      <c r="F241" s="49"/>
      <c r="G241" s="49"/>
      <c r="H241" s="48"/>
      <c r="I241" s="63">
        <f>I246+I251</f>
        <v>18329.099999999999</v>
      </c>
      <c r="J241" s="63">
        <f>J246+J251</f>
        <v>18143.906440000002</v>
      </c>
      <c r="K241" s="176"/>
      <c r="L241" s="172"/>
      <c r="M241" s="172"/>
      <c r="N241" s="183"/>
      <c r="O241" s="163"/>
      <c r="P241" s="166"/>
    </row>
    <row r="242" spans="1:17" x14ac:dyDescent="0.25">
      <c r="A242" s="173"/>
      <c r="B242" s="174"/>
      <c r="C242" s="51" t="s">
        <v>39</v>
      </c>
      <c r="D242" s="48"/>
      <c r="E242" s="49"/>
      <c r="F242" s="49"/>
      <c r="G242" s="49"/>
      <c r="H242" s="48"/>
      <c r="I242" s="63">
        <f>I247+I252</f>
        <v>0</v>
      </c>
      <c r="J242" s="63">
        <f>J247+J252</f>
        <v>0</v>
      </c>
      <c r="K242" s="177"/>
      <c r="L242" s="173"/>
      <c r="M242" s="173"/>
      <c r="N242" s="184"/>
      <c r="O242" s="164"/>
      <c r="P242" s="167"/>
    </row>
    <row r="243" spans="1:17" x14ac:dyDescent="0.25">
      <c r="A243" s="161" t="s">
        <v>117</v>
      </c>
      <c r="B243" s="116" t="s">
        <v>188</v>
      </c>
      <c r="C243" s="5" t="s">
        <v>19</v>
      </c>
      <c r="D243" s="2">
        <v>914</v>
      </c>
      <c r="E243" s="3" t="s">
        <v>21</v>
      </c>
      <c r="F243" s="3" t="s">
        <v>21</v>
      </c>
      <c r="G243" s="3" t="s">
        <v>227</v>
      </c>
      <c r="H243" s="2">
        <v>200</v>
      </c>
      <c r="I243" s="20">
        <f>I244+I245</f>
        <v>47381</v>
      </c>
      <c r="J243" s="20">
        <f>J244+J245</f>
        <v>46974</v>
      </c>
      <c r="K243" s="142" t="s">
        <v>23</v>
      </c>
      <c r="L243" s="145" t="s">
        <v>279</v>
      </c>
      <c r="M243" s="145" t="s">
        <v>280</v>
      </c>
      <c r="N243" s="158" t="s">
        <v>281</v>
      </c>
      <c r="O243" s="106" t="s">
        <v>387</v>
      </c>
      <c r="P243" s="109" t="s">
        <v>337</v>
      </c>
    </row>
    <row r="244" spans="1:17" x14ac:dyDescent="0.25">
      <c r="A244" s="156"/>
      <c r="B244" s="116"/>
      <c r="C244" s="5" t="s">
        <v>49</v>
      </c>
      <c r="D244" s="2"/>
      <c r="E244" s="3"/>
      <c r="F244" s="3"/>
      <c r="G244" s="3"/>
      <c r="H244" s="2"/>
      <c r="I244" s="20">
        <v>29277</v>
      </c>
      <c r="J244" s="20">
        <v>29025.512289999999</v>
      </c>
      <c r="K244" s="143"/>
      <c r="L244" s="146"/>
      <c r="M244" s="146"/>
      <c r="N244" s="159"/>
      <c r="O244" s="107"/>
      <c r="P244" s="110"/>
    </row>
    <row r="245" spans="1:17" x14ac:dyDescent="0.25">
      <c r="A245" s="156"/>
      <c r="B245" s="116"/>
      <c r="C245" s="5" t="s">
        <v>169</v>
      </c>
      <c r="D245" s="2"/>
      <c r="E245" s="3"/>
      <c r="F245" s="3"/>
      <c r="G245" s="3"/>
      <c r="H245" s="2"/>
      <c r="I245" s="20">
        <f>I246+I247</f>
        <v>18104</v>
      </c>
      <c r="J245" s="20">
        <f>J246+J247</f>
        <v>17948.487710000001</v>
      </c>
      <c r="K245" s="143"/>
      <c r="L245" s="146"/>
      <c r="M245" s="146"/>
      <c r="N245" s="159"/>
      <c r="O245" s="107"/>
      <c r="P245" s="110"/>
    </row>
    <row r="246" spans="1:17" x14ac:dyDescent="0.25">
      <c r="A246" s="156"/>
      <c r="B246" s="116"/>
      <c r="C246" s="5" t="s">
        <v>20</v>
      </c>
      <c r="D246" s="2"/>
      <c r="E246" s="3"/>
      <c r="F246" s="3"/>
      <c r="G246" s="3"/>
      <c r="H246" s="2"/>
      <c r="I246" s="20">
        <v>18104</v>
      </c>
      <c r="J246" s="20">
        <v>17948.487710000001</v>
      </c>
      <c r="K246" s="143"/>
      <c r="L246" s="146"/>
      <c r="M246" s="146"/>
      <c r="N246" s="159"/>
      <c r="O246" s="107"/>
      <c r="P246" s="110"/>
      <c r="Q246" t="s">
        <v>307</v>
      </c>
    </row>
    <row r="247" spans="1:17" x14ac:dyDescent="0.25">
      <c r="A247" s="157"/>
      <c r="B247" s="116"/>
      <c r="C247" s="5" t="s">
        <v>39</v>
      </c>
      <c r="D247" s="2"/>
      <c r="E247" s="3"/>
      <c r="F247" s="3"/>
      <c r="G247" s="3"/>
      <c r="H247" s="2"/>
      <c r="I247" s="20"/>
      <c r="J247" s="20"/>
      <c r="K247" s="144"/>
      <c r="L247" s="147"/>
      <c r="M247" s="147"/>
      <c r="N247" s="160"/>
      <c r="O247" s="108"/>
      <c r="P247" s="111"/>
    </row>
    <row r="248" spans="1:17" x14ac:dyDescent="0.25">
      <c r="A248" s="161" t="s">
        <v>118</v>
      </c>
      <c r="B248" s="116" t="s">
        <v>256</v>
      </c>
      <c r="C248" s="5" t="s">
        <v>19</v>
      </c>
      <c r="D248" s="2">
        <v>914</v>
      </c>
      <c r="E248" s="3" t="s">
        <v>21</v>
      </c>
      <c r="F248" s="3" t="s">
        <v>21</v>
      </c>
      <c r="G248" s="3" t="s">
        <v>228</v>
      </c>
      <c r="H248" s="2">
        <v>200</v>
      </c>
      <c r="I248" s="20">
        <f>I249+I250</f>
        <v>19902</v>
      </c>
      <c r="J248" s="20">
        <f>J249+J250</f>
        <v>19541.873910000002</v>
      </c>
      <c r="K248" s="142" t="s">
        <v>23</v>
      </c>
      <c r="L248" s="145" t="s">
        <v>279</v>
      </c>
      <c r="M248" s="145" t="s">
        <v>280</v>
      </c>
      <c r="N248" s="168" t="s">
        <v>281</v>
      </c>
      <c r="O248" s="106" t="s">
        <v>388</v>
      </c>
      <c r="P248" s="109" t="s">
        <v>360</v>
      </c>
    </row>
    <row r="249" spans="1:17" x14ac:dyDescent="0.25">
      <c r="A249" s="156"/>
      <c r="B249" s="116"/>
      <c r="C249" s="5" t="s">
        <v>49</v>
      </c>
      <c r="D249" s="2"/>
      <c r="E249" s="3"/>
      <c r="F249" s="3"/>
      <c r="G249" s="3"/>
      <c r="H249" s="2"/>
      <c r="I249" s="20">
        <v>19676.900000000001</v>
      </c>
      <c r="J249" s="20">
        <v>19346.455180000001</v>
      </c>
      <c r="K249" s="143"/>
      <c r="L249" s="146"/>
      <c r="M249" s="146"/>
      <c r="N249" s="169"/>
      <c r="O249" s="107"/>
      <c r="P249" s="110"/>
    </row>
    <row r="250" spans="1:17" x14ac:dyDescent="0.25">
      <c r="A250" s="156"/>
      <c r="B250" s="116"/>
      <c r="C250" s="5" t="s">
        <v>169</v>
      </c>
      <c r="D250" s="2"/>
      <c r="E250" s="3"/>
      <c r="F250" s="3"/>
      <c r="G250" s="3"/>
      <c r="H250" s="2"/>
      <c r="I250" s="20">
        <f>I251+I252</f>
        <v>225.1</v>
      </c>
      <c r="J250" s="20">
        <f>J251+J252</f>
        <v>195.41873000000001</v>
      </c>
      <c r="K250" s="143"/>
      <c r="L250" s="146"/>
      <c r="M250" s="146"/>
      <c r="N250" s="169"/>
      <c r="O250" s="107"/>
      <c r="P250" s="110"/>
    </row>
    <row r="251" spans="1:17" x14ac:dyDescent="0.25">
      <c r="A251" s="156"/>
      <c r="B251" s="116"/>
      <c r="C251" s="5" t="s">
        <v>20</v>
      </c>
      <c r="D251" s="2"/>
      <c r="E251" s="3"/>
      <c r="F251" s="3"/>
      <c r="G251" s="3"/>
      <c r="H251" s="2"/>
      <c r="I251" s="20">
        <v>225.1</v>
      </c>
      <c r="J251" s="20">
        <v>195.41873000000001</v>
      </c>
      <c r="K251" s="143"/>
      <c r="L251" s="146"/>
      <c r="M251" s="146"/>
      <c r="N251" s="169"/>
      <c r="O251" s="107"/>
      <c r="P251" s="110"/>
      <c r="Q251" t="s">
        <v>310</v>
      </c>
    </row>
    <row r="252" spans="1:17" x14ac:dyDescent="0.25">
      <c r="A252" s="157"/>
      <c r="B252" s="116"/>
      <c r="C252" s="5" t="s">
        <v>39</v>
      </c>
      <c r="D252" s="2"/>
      <c r="E252" s="3"/>
      <c r="F252" s="3"/>
      <c r="G252" s="3"/>
      <c r="H252" s="2"/>
      <c r="I252" s="20"/>
      <c r="J252" s="20"/>
      <c r="K252" s="144"/>
      <c r="L252" s="147"/>
      <c r="M252" s="147"/>
      <c r="N252" s="170"/>
      <c r="O252" s="108"/>
      <c r="P252" s="111"/>
    </row>
    <row r="253" spans="1:17" ht="20.25" customHeight="1" x14ac:dyDescent="0.25">
      <c r="A253" s="171" t="s">
        <v>119</v>
      </c>
      <c r="B253" s="174" t="s">
        <v>396</v>
      </c>
      <c r="C253" s="47" t="s">
        <v>19</v>
      </c>
      <c r="D253" s="48">
        <v>914</v>
      </c>
      <c r="E253" s="49"/>
      <c r="F253" s="49"/>
      <c r="G253" s="49" t="s">
        <v>229</v>
      </c>
      <c r="H253" s="48"/>
      <c r="I253" s="63">
        <f>I254+I255</f>
        <v>9011.2100000000009</v>
      </c>
      <c r="J253" s="63">
        <f>J254+J255</f>
        <v>8925.0670000000009</v>
      </c>
      <c r="K253" s="175" t="s">
        <v>23</v>
      </c>
      <c r="L253" s="171"/>
      <c r="M253" s="171"/>
      <c r="N253" s="182"/>
      <c r="O253" s="162"/>
      <c r="P253" s="79"/>
    </row>
    <row r="254" spans="1:17" x14ac:dyDescent="0.25">
      <c r="A254" s="172"/>
      <c r="B254" s="174"/>
      <c r="C254" s="51" t="s">
        <v>49</v>
      </c>
      <c r="D254" s="48"/>
      <c r="E254" s="49"/>
      <c r="F254" s="49"/>
      <c r="G254" s="49"/>
      <c r="H254" s="48"/>
      <c r="I254" s="63">
        <f>I259</f>
        <v>8921.1</v>
      </c>
      <c r="J254" s="63">
        <f>J259</f>
        <v>8835.8158500000009</v>
      </c>
      <c r="K254" s="176"/>
      <c r="L254" s="172"/>
      <c r="M254" s="172"/>
      <c r="N254" s="183"/>
      <c r="O254" s="163"/>
      <c r="P254" s="80"/>
    </row>
    <row r="255" spans="1:17" x14ac:dyDescent="0.25">
      <c r="A255" s="172"/>
      <c r="B255" s="174"/>
      <c r="C255" s="47" t="s">
        <v>169</v>
      </c>
      <c r="D255" s="50"/>
      <c r="E255" s="52"/>
      <c r="F255" s="52"/>
      <c r="G255" s="52"/>
      <c r="H255" s="50"/>
      <c r="I255" s="63">
        <f>I256+I257</f>
        <v>90.11</v>
      </c>
      <c r="J255" s="63">
        <f>J256+J257</f>
        <v>89.251149999999996</v>
      </c>
      <c r="K255" s="176"/>
      <c r="L255" s="172"/>
      <c r="M255" s="172"/>
      <c r="N255" s="183"/>
      <c r="O255" s="163"/>
      <c r="P255" s="80"/>
    </row>
    <row r="256" spans="1:17" x14ac:dyDescent="0.25">
      <c r="A256" s="172"/>
      <c r="B256" s="174"/>
      <c r="C256" s="51" t="s">
        <v>20</v>
      </c>
      <c r="D256" s="48"/>
      <c r="E256" s="49"/>
      <c r="F256" s="49"/>
      <c r="G256" s="49"/>
      <c r="H256" s="48"/>
      <c r="I256" s="63">
        <f>I261</f>
        <v>90.11</v>
      </c>
      <c r="J256" s="63">
        <f>J261</f>
        <v>89.251149999999996</v>
      </c>
      <c r="K256" s="176"/>
      <c r="L256" s="172"/>
      <c r="M256" s="172"/>
      <c r="N256" s="183"/>
      <c r="O256" s="163"/>
      <c r="P256" s="80"/>
    </row>
    <row r="257" spans="1:17" x14ac:dyDescent="0.25">
      <c r="A257" s="173"/>
      <c r="B257" s="174"/>
      <c r="C257" s="51" t="s">
        <v>39</v>
      </c>
      <c r="D257" s="48"/>
      <c r="E257" s="49"/>
      <c r="F257" s="49"/>
      <c r="G257" s="49"/>
      <c r="H257" s="48"/>
      <c r="I257" s="63">
        <f>I262</f>
        <v>0</v>
      </c>
      <c r="J257" s="63">
        <f>J262</f>
        <v>0</v>
      </c>
      <c r="K257" s="177"/>
      <c r="L257" s="173"/>
      <c r="M257" s="173"/>
      <c r="N257" s="184"/>
      <c r="O257" s="164"/>
      <c r="P257" s="80"/>
    </row>
    <row r="258" spans="1:17" ht="17.25" customHeight="1" x14ac:dyDescent="0.25">
      <c r="A258" s="161" t="s">
        <v>121</v>
      </c>
      <c r="B258" s="116" t="s">
        <v>120</v>
      </c>
      <c r="C258" s="5" t="s">
        <v>19</v>
      </c>
      <c r="D258" s="2">
        <v>914</v>
      </c>
      <c r="E258" s="3" t="s">
        <v>21</v>
      </c>
      <c r="F258" s="3" t="s">
        <v>21</v>
      </c>
      <c r="G258" s="3" t="s">
        <v>230</v>
      </c>
      <c r="H258" s="2">
        <v>200</v>
      </c>
      <c r="I258" s="20">
        <f>I259+I260</f>
        <v>9011.2100000000009</v>
      </c>
      <c r="J258" s="20">
        <f>J259+J260</f>
        <v>8925.0670000000009</v>
      </c>
      <c r="K258" s="142" t="s">
        <v>23</v>
      </c>
      <c r="L258" s="145" t="s">
        <v>282</v>
      </c>
      <c r="M258" s="145" t="s">
        <v>280</v>
      </c>
      <c r="N258" s="168" t="s">
        <v>283</v>
      </c>
      <c r="O258" s="106" t="s">
        <v>403</v>
      </c>
      <c r="P258" s="181" t="s">
        <v>308</v>
      </c>
    </row>
    <row r="259" spans="1:17" x14ac:dyDescent="0.25">
      <c r="A259" s="156"/>
      <c r="B259" s="116"/>
      <c r="C259" s="5" t="s">
        <v>49</v>
      </c>
      <c r="D259" s="2"/>
      <c r="E259" s="3"/>
      <c r="F259" s="3"/>
      <c r="G259" s="3"/>
      <c r="H259" s="2"/>
      <c r="I259" s="20">
        <v>8921.1</v>
      </c>
      <c r="J259" s="20">
        <v>8835.8158500000009</v>
      </c>
      <c r="K259" s="143"/>
      <c r="L259" s="146"/>
      <c r="M259" s="146"/>
      <c r="N259" s="169"/>
      <c r="O259" s="107"/>
      <c r="P259" s="181"/>
    </row>
    <row r="260" spans="1:17" x14ac:dyDescent="0.25">
      <c r="A260" s="156"/>
      <c r="B260" s="116"/>
      <c r="C260" s="5" t="s">
        <v>169</v>
      </c>
      <c r="D260" s="2"/>
      <c r="E260" s="3"/>
      <c r="F260" s="3"/>
      <c r="G260" s="3"/>
      <c r="H260" s="2"/>
      <c r="I260" s="20">
        <f>I261+I262</f>
        <v>90.11</v>
      </c>
      <c r="J260" s="20">
        <f>J261+J262</f>
        <v>89.251149999999996</v>
      </c>
      <c r="K260" s="143"/>
      <c r="L260" s="146"/>
      <c r="M260" s="146"/>
      <c r="N260" s="169"/>
      <c r="O260" s="107"/>
      <c r="P260" s="181"/>
    </row>
    <row r="261" spans="1:17" ht="16.5" customHeight="1" x14ac:dyDescent="0.25">
      <c r="A261" s="156"/>
      <c r="B261" s="116"/>
      <c r="C261" s="5" t="s">
        <v>20</v>
      </c>
      <c r="D261" s="2"/>
      <c r="E261" s="3"/>
      <c r="F261" s="3"/>
      <c r="G261" s="3"/>
      <c r="H261" s="2"/>
      <c r="I261" s="20">
        <v>90.11</v>
      </c>
      <c r="J261" s="20">
        <v>89.251149999999996</v>
      </c>
      <c r="K261" s="143"/>
      <c r="L261" s="146"/>
      <c r="M261" s="146"/>
      <c r="N261" s="169"/>
      <c r="O261" s="107"/>
      <c r="P261" s="181"/>
      <c r="Q261" t="s">
        <v>309</v>
      </c>
    </row>
    <row r="262" spans="1:17" x14ac:dyDescent="0.25">
      <c r="A262" s="157"/>
      <c r="B262" s="116"/>
      <c r="C262" s="5" t="s">
        <v>39</v>
      </c>
      <c r="D262" s="2"/>
      <c r="E262" s="3"/>
      <c r="F262" s="3"/>
      <c r="G262" s="3"/>
      <c r="H262" s="2"/>
      <c r="I262" s="20"/>
      <c r="J262" s="20"/>
      <c r="K262" s="144"/>
      <c r="L262" s="147"/>
      <c r="M262" s="147"/>
      <c r="N262" s="170"/>
      <c r="O262" s="108"/>
      <c r="P262" s="181"/>
    </row>
    <row r="263" spans="1:17" ht="15" customHeight="1" x14ac:dyDescent="0.25">
      <c r="A263" s="171" t="s">
        <v>123</v>
      </c>
      <c r="B263" s="174" t="s">
        <v>122</v>
      </c>
      <c r="C263" s="51" t="s">
        <v>19</v>
      </c>
      <c r="D263" s="48">
        <v>914</v>
      </c>
      <c r="E263" s="49"/>
      <c r="F263" s="49"/>
      <c r="G263" s="49" t="s">
        <v>231</v>
      </c>
      <c r="H263" s="48"/>
      <c r="I263" s="63">
        <f>I264+I265</f>
        <v>581699.80000000005</v>
      </c>
      <c r="J263" s="63">
        <f>J264+J265</f>
        <v>0</v>
      </c>
      <c r="K263" s="175" t="s">
        <v>23</v>
      </c>
      <c r="L263" s="171"/>
      <c r="M263" s="171"/>
      <c r="N263" s="162"/>
      <c r="O263" s="162"/>
      <c r="P263" s="242"/>
    </row>
    <row r="264" spans="1:17" x14ac:dyDescent="0.25">
      <c r="A264" s="172"/>
      <c r="B264" s="174"/>
      <c r="C264" s="51" t="s">
        <v>49</v>
      </c>
      <c r="D264" s="48"/>
      <c r="E264" s="49"/>
      <c r="F264" s="49"/>
      <c r="G264" s="49"/>
      <c r="H264" s="48"/>
      <c r="I264" s="63">
        <f>I269</f>
        <v>571699.80000000005</v>
      </c>
      <c r="J264" s="63">
        <f>J269</f>
        <v>0</v>
      </c>
      <c r="K264" s="176"/>
      <c r="L264" s="172"/>
      <c r="M264" s="172"/>
      <c r="N264" s="163"/>
      <c r="O264" s="163"/>
      <c r="P264" s="243"/>
    </row>
    <row r="265" spans="1:17" x14ac:dyDescent="0.25">
      <c r="A265" s="172"/>
      <c r="B265" s="174"/>
      <c r="C265" s="51" t="s">
        <v>169</v>
      </c>
      <c r="D265" s="48"/>
      <c r="E265" s="49"/>
      <c r="F265" s="49"/>
      <c r="G265" s="49"/>
      <c r="H265" s="48"/>
      <c r="I265" s="63">
        <f>I266+I267</f>
        <v>10000</v>
      </c>
      <c r="J265" s="63">
        <f>J266+J267</f>
        <v>0</v>
      </c>
      <c r="K265" s="176"/>
      <c r="L265" s="172"/>
      <c r="M265" s="172"/>
      <c r="N265" s="163"/>
      <c r="O265" s="163"/>
      <c r="P265" s="243"/>
    </row>
    <row r="266" spans="1:17" x14ac:dyDescent="0.25">
      <c r="A266" s="172"/>
      <c r="B266" s="174"/>
      <c r="C266" s="51" t="s">
        <v>20</v>
      </c>
      <c r="D266" s="48"/>
      <c r="E266" s="49"/>
      <c r="F266" s="49"/>
      <c r="G266" s="49"/>
      <c r="H266" s="48"/>
      <c r="I266" s="63">
        <f>I271</f>
        <v>10000</v>
      </c>
      <c r="J266" s="63">
        <f>J271</f>
        <v>0</v>
      </c>
      <c r="K266" s="176"/>
      <c r="L266" s="172"/>
      <c r="M266" s="172"/>
      <c r="N266" s="163"/>
      <c r="O266" s="163"/>
      <c r="P266" s="243"/>
    </row>
    <row r="267" spans="1:17" x14ac:dyDescent="0.25">
      <c r="A267" s="173"/>
      <c r="B267" s="174"/>
      <c r="C267" s="51" t="s">
        <v>39</v>
      </c>
      <c r="D267" s="48"/>
      <c r="E267" s="49"/>
      <c r="F267" s="49"/>
      <c r="G267" s="49"/>
      <c r="H267" s="48"/>
      <c r="I267" s="63">
        <f>I272</f>
        <v>0</v>
      </c>
      <c r="J267" s="63">
        <f>J272</f>
        <v>0</v>
      </c>
      <c r="K267" s="177"/>
      <c r="L267" s="173"/>
      <c r="M267" s="173"/>
      <c r="N267" s="164"/>
      <c r="O267" s="164"/>
      <c r="P267" s="244"/>
    </row>
    <row r="268" spans="1:17" ht="15" customHeight="1" x14ac:dyDescent="0.25">
      <c r="A268" s="161" t="s">
        <v>125</v>
      </c>
      <c r="B268" s="116" t="s">
        <v>124</v>
      </c>
      <c r="C268" s="5" t="s">
        <v>19</v>
      </c>
      <c r="D268" s="2">
        <v>914</v>
      </c>
      <c r="E268" s="3" t="s">
        <v>21</v>
      </c>
      <c r="F268" s="3" t="s">
        <v>21</v>
      </c>
      <c r="G268" s="3" t="s">
        <v>232</v>
      </c>
      <c r="H268" s="40">
        <v>400</v>
      </c>
      <c r="I268" s="72">
        <f>I269+I270</f>
        <v>581699.80000000005</v>
      </c>
      <c r="J268" s="72">
        <f>J269+J270</f>
        <v>0</v>
      </c>
      <c r="K268" s="142" t="s">
        <v>23</v>
      </c>
      <c r="L268" s="145" t="s">
        <v>190</v>
      </c>
      <c r="M268" s="145" t="s">
        <v>189</v>
      </c>
      <c r="N268" s="106" t="s">
        <v>275</v>
      </c>
      <c r="O268" s="106" t="s">
        <v>385</v>
      </c>
      <c r="P268" s="112" t="s">
        <v>395</v>
      </c>
    </row>
    <row r="269" spans="1:17" x14ac:dyDescent="0.25">
      <c r="A269" s="156"/>
      <c r="B269" s="116"/>
      <c r="C269" s="5" t="s">
        <v>49</v>
      </c>
      <c r="D269" s="2"/>
      <c r="E269" s="3"/>
      <c r="F269" s="3"/>
      <c r="G269" s="3"/>
      <c r="H269" s="40"/>
      <c r="I269" s="20">
        <v>571699.80000000005</v>
      </c>
      <c r="J269" s="20"/>
      <c r="K269" s="143"/>
      <c r="L269" s="146"/>
      <c r="M269" s="146"/>
      <c r="N269" s="107"/>
      <c r="O269" s="107"/>
      <c r="P269" s="113"/>
    </row>
    <row r="270" spans="1:17" x14ac:dyDescent="0.25">
      <c r="A270" s="156"/>
      <c r="B270" s="116"/>
      <c r="C270" s="5" t="s">
        <v>169</v>
      </c>
      <c r="D270" s="2"/>
      <c r="E270" s="3"/>
      <c r="F270" s="3"/>
      <c r="G270" s="3"/>
      <c r="H270" s="40"/>
      <c r="I270" s="20">
        <f>I271+I272</f>
        <v>10000</v>
      </c>
      <c r="J270" s="20">
        <f>J271+J272</f>
        <v>0</v>
      </c>
      <c r="K270" s="143"/>
      <c r="L270" s="146"/>
      <c r="M270" s="146"/>
      <c r="N270" s="107"/>
      <c r="O270" s="107"/>
      <c r="P270" s="113"/>
    </row>
    <row r="271" spans="1:17" x14ac:dyDescent="0.25">
      <c r="A271" s="156"/>
      <c r="B271" s="116"/>
      <c r="C271" s="5" t="s">
        <v>20</v>
      </c>
      <c r="D271" s="2"/>
      <c r="E271" s="3"/>
      <c r="F271" s="3"/>
      <c r="G271" s="3"/>
      <c r="H271" s="40"/>
      <c r="I271" s="20">
        <v>10000</v>
      </c>
      <c r="J271" s="20"/>
      <c r="K271" s="143"/>
      <c r="L271" s="146"/>
      <c r="M271" s="146"/>
      <c r="N271" s="107"/>
      <c r="O271" s="107"/>
      <c r="P271" s="113"/>
    </row>
    <row r="272" spans="1:17" x14ac:dyDescent="0.25">
      <c r="A272" s="157"/>
      <c r="B272" s="116"/>
      <c r="C272" s="5" t="s">
        <v>39</v>
      </c>
      <c r="D272" s="2"/>
      <c r="E272" s="3"/>
      <c r="F272" s="3"/>
      <c r="G272" s="3"/>
      <c r="H272" s="40"/>
      <c r="I272" s="20"/>
      <c r="J272" s="20"/>
      <c r="K272" s="144"/>
      <c r="L272" s="147"/>
      <c r="M272" s="147"/>
      <c r="N272" s="108"/>
      <c r="O272" s="108"/>
      <c r="P272" s="114"/>
    </row>
    <row r="273" spans="1:17" x14ac:dyDescent="0.25">
      <c r="A273" s="171" t="s">
        <v>127</v>
      </c>
      <c r="B273" s="174" t="s">
        <v>126</v>
      </c>
      <c r="C273" s="51" t="s">
        <v>19</v>
      </c>
      <c r="D273" s="48">
        <v>914</v>
      </c>
      <c r="E273" s="49"/>
      <c r="F273" s="49"/>
      <c r="G273" s="49" t="s">
        <v>233</v>
      </c>
      <c r="H273" s="48"/>
      <c r="I273" s="63">
        <f>I274+I275</f>
        <v>99.9</v>
      </c>
      <c r="J273" s="63">
        <f>J274+J275</f>
        <v>99.530320000000003</v>
      </c>
      <c r="K273" s="175" t="s">
        <v>23</v>
      </c>
      <c r="L273" s="171"/>
      <c r="M273" s="171"/>
      <c r="N273" s="162"/>
      <c r="O273" s="162"/>
      <c r="P273" s="162"/>
    </row>
    <row r="274" spans="1:17" x14ac:dyDescent="0.25">
      <c r="A274" s="172"/>
      <c r="B274" s="174"/>
      <c r="C274" s="51" t="s">
        <v>49</v>
      </c>
      <c r="D274" s="48"/>
      <c r="E274" s="49"/>
      <c r="F274" s="49"/>
      <c r="G274" s="49"/>
      <c r="H274" s="48"/>
      <c r="I274" s="63">
        <f>I279</f>
        <v>99.9</v>
      </c>
      <c r="J274" s="63">
        <f>J279</f>
        <v>99.530320000000003</v>
      </c>
      <c r="K274" s="176"/>
      <c r="L274" s="172"/>
      <c r="M274" s="172"/>
      <c r="N274" s="163"/>
      <c r="O274" s="163"/>
      <c r="P274" s="163"/>
    </row>
    <row r="275" spans="1:17" x14ac:dyDescent="0.25">
      <c r="A275" s="172"/>
      <c r="B275" s="174"/>
      <c r="C275" s="51" t="s">
        <v>169</v>
      </c>
      <c r="D275" s="48"/>
      <c r="E275" s="49"/>
      <c r="F275" s="49"/>
      <c r="G275" s="49"/>
      <c r="H275" s="48"/>
      <c r="I275" s="63">
        <f>I276+I277</f>
        <v>0</v>
      </c>
      <c r="J275" s="63">
        <f>J276+J277</f>
        <v>0</v>
      </c>
      <c r="K275" s="176"/>
      <c r="L275" s="172"/>
      <c r="M275" s="172"/>
      <c r="N275" s="163"/>
      <c r="O275" s="163"/>
      <c r="P275" s="163"/>
    </row>
    <row r="276" spans="1:17" x14ac:dyDescent="0.25">
      <c r="A276" s="172"/>
      <c r="B276" s="174"/>
      <c r="C276" s="51" t="s">
        <v>20</v>
      </c>
      <c r="D276" s="48"/>
      <c r="E276" s="49"/>
      <c r="F276" s="49"/>
      <c r="G276" s="49"/>
      <c r="H276" s="48"/>
      <c r="I276" s="63">
        <f>I281</f>
        <v>0</v>
      </c>
      <c r="J276" s="63">
        <f>J281</f>
        <v>0</v>
      </c>
      <c r="K276" s="176"/>
      <c r="L276" s="172"/>
      <c r="M276" s="172"/>
      <c r="N276" s="163"/>
      <c r="O276" s="163"/>
      <c r="P276" s="163"/>
    </row>
    <row r="277" spans="1:17" x14ac:dyDescent="0.25">
      <c r="A277" s="173"/>
      <c r="B277" s="174"/>
      <c r="C277" s="51" t="s">
        <v>39</v>
      </c>
      <c r="D277" s="48"/>
      <c r="E277" s="49"/>
      <c r="F277" s="49"/>
      <c r="G277" s="49"/>
      <c r="H277" s="48"/>
      <c r="I277" s="63">
        <f>I282</f>
        <v>0</v>
      </c>
      <c r="J277" s="63">
        <f>J282</f>
        <v>0</v>
      </c>
      <c r="K277" s="177"/>
      <c r="L277" s="173"/>
      <c r="M277" s="173"/>
      <c r="N277" s="164"/>
      <c r="O277" s="164"/>
      <c r="P277" s="164"/>
    </row>
    <row r="278" spans="1:17" x14ac:dyDescent="0.25">
      <c r="A278" s="161" t="s">
        <v>129</v>
      </c>
      <c r="B278" s="116" t="s">
        <v>128</v>
      </c>
      <c r="C278" s="5" t="s">
        <v>19</v>
      </c>
      <c r="D278" s="2"/>
      <c r="E278" s="3"/>
      <c r="F278" s="3"/>
      <c r="G278" s="3"/>
      <c r="H278" s="2"/>
      <c r="I278" s="20">
        <f>I279+I280</f>
        <v>99.9</v>
      </c>
      <c r="J278" s="20">
        <f>J279+J280</f>
        <v>99.530320000000003</v>
      </c>
      <c r="K278" s="149" t="s">
        <v>23</v>
      </c>
      <c r="L278" s="145" t="s">
        <v>177</v>
      </c>
      <c r="M278" s="145" t="s">
        <v>178</v>
      </c>
      <c r="N278" s="106">
        <v>68.67</v>
      </c>
      <c r="O278" s="106">
        <v>66.27</v>
      </c>
      <c r="P278" s="112" t="s">
        <v>332</v>
      </c>
    </row>
    <row r="279" spans="1:17" x14ac:dyDescent="0.25">
      <c r="A279" s="156"/>
      <c r="B279" s="116"/>
      <c r="C279" s="5" t="s">
        <v>49</v>
      </c>
      <c r="D279" s="2">
        <v>914</v>
      </c>
      <c r="E279" s="3" t="s">
        <v>21</v>
      </c>
      <c r="F279" s="3" t="s">
        <v>21</v>
      </c>
      <c r="G279" s="3" t="s">
        <v>84</v>
      </c>
      <c r="H279" s="2">
        <v>200</v>
      </c>
      <c r="I279" s="20">
        <v>99.9</v>
      </c>
      <c r="J279" s="20">
        <v>99.530320000000003</v>
      </c>
      <c r="K279" s="150"/>
      <c r="L279" s="146"/>
      <c r="M279" s="146"/>
      <c r="N279" s="107"/>
      <c r="O279" s="107"/>
      <c r="P279" s="113"/>
    </row>
    <row r="280" spans="1:17" x14ac:dyDescent="0.25">
      <c r="A280" s="156"/>
      <c r="B280" s="116"/>
      <c r="C280" s="5" t="s">
        <v>169</v>
      </c>
      <c r="D280" s="2"/>
      <c r="E280" s="3"/>
      <c r="F280" s="3"/>
      <c r="G280" s="3"/>
      <c r="H280" s="2"/>
      <c r="I280" s="20">
        <f>I281+I282</f>
        <v>0</v>
      </c>
      <c r="J280" s="20">
        <f>J281+J282</f>
        <v>0</v>
      </c>
      <c r="K280" s="150"/>
      <c r="L280" s="146"/>
      <c r="M280" s="146"/>
      <c r="N280" s="107"/>
      <c r="O280" s="107"/>
      <c r="P280" s="113"/>
      <c r="Q280" t="s">
        <v>325</v>
      </c>
    </row>
    <row r="281" spans="1:17" x14ac:dyDescent="0.25">
      <c r="A281" s="156"/>
      <c r="B281" s="116"/>
      <c r="C281" s="5" t="s">
        <v>20</v>
      </c>
      <c r="D281" s="2"/>
      <c r="E281" s="3"/>
      <c r="F281" s="3"/>
      <c r="G281" s="3"/>
      <c r="H281" s="2"/>
      <c r="I281" s="20"/>
      <c r="J281" s="20"/>
      <c r="K281" s="150"/>
      <c r="L281" s="146"/>
      <c r="M281" s="146"/>
      <c r="N281" s="107"/>
      <c r="O281" s="107"/>
      <c r="P281" s="113"/>
    </row>
    <row r="282" spans="1:17" x14ac:dyDescent="0.25">
      <c r="A282" s="157"/>
      <c r="B282" s="116"/>
      <c r="C282" s="5" t="s">
        <v>39</v>
      </c>
      <c r="D282" s="2"/>
      <c r="E282" s="3"/>
      <c r="F282" s="3"/>
      <c r="G282" s="3"/>
      <c r="H282" s="2"/>
      <c r="I282" s="20"/>
      <c r="J282" s="20"/>
      <c r="K282" s="151"/>
      <c r="L282" s="147"/>
      <c r="M282" s="147"/>
      <c r="N282" s="108"/>
      <c r="O282" s="108"/>
      <c r="P282" s="114"/>
    </row>
    <row r="283" spans="1:17" x14ac:dyDescent="0.25">
      <c r="A283" s="171" t="s">
        <v>131</v>
      </c>
      <c r="B283" s="174" t="s">
        <v>130</v>
      </c>
      <c r="C283" s="51" t="s">
        <v>19</v>
      </c>
      <c r="D283" s="48">
        <v>914</v>
      </c>
      <c r="E283" s="49"/>
      <c r="F283" s="49"/>
      <c r="G283" s="49" t="s">
        <v>234</v>
      </c>
      <c r="H283" s="48"/>
      <c r="I283" s="63">
        <f>I284+I285</f>
        <v>296196.90000000002</v>
      </c>
      <c r="J283" s="63">
        <f>J284+J285</f>
        <v>224371.39269000004</v>
      </c>
      <c r="K283" s="175" t="s">
        <v>23</v>
      </c>
      <c r="L283" s="171"/>
      <c r="M283" s="171"/>
      <c r="N283" s="162"/>
      <c r="O283" s="162"/>
      <c r="P283" s="162"/>
    </row>
    <row r="284" spans="1:17" x14ac:dyDescent="0.25">
      <c r="A284" s="172"/>
      <c r="B284" s="174"/>
      <c r="C284" s="51" t="s">
        <v>49</v>
      </c>
      <c r="D284" s="48"/>
      <c r="E284" s="49"/>
      <c r="F284" s="49"/>
      <c r="G284" s="49"/>
      <c r="H284" s="48"/>
      <c r="I284" s="63">
        <f>I289+I294+I299+I304</f>
        <v>289530.5</v>
      </c>
      <c r="J284" s="63">
        <f>J289+J294+J299+J304</f>
        <v>219317.49122000003</v>
      </c>
      <c r="K284" s="176"/>
      <c r="L284" s="172"/>
      <c r="M284" s="172"/>
      <c r="N284" s="163"/>
      <c r="O284" s="163"/>
      <c r="P284" s="163"/>
    </row>
    <row r="285" spans="1:17" x14ac:dyDescent="0.25">
      <c r="A285" s="172"/>
      <c r="B285" s="174"/>
      <c r="C285" s="51" t="s">
        <v>169</v>
      </c>
      <c r="D285" s="48"/>
      <c r="E285" s="49"/>
      <c r="F285" s="49"/>
      <c r="G285" s="49"/>
      <c r="H285" s="48"/>
      <c r="I285" s="63">
        <f>I286+I287</f>
        <v>6666.4</v>
      </c>
      <c r="J285" s="63">
        <f>J286+J287</f>
        <v>5053.9014699999998</v>
      </c>
      <c r="K285" s="176"/>
      <c r="L285" s="172"/>
      <c r="M285" s="172"/>
      <c r="N285" s="163"/>
      <c r="O285" s="163"/>
      <c r="P285" s="163"/>
    </row>
    <row r="286" spans="1:17" x14ac:dyDescent="0.25">
      <c r="A286" s="172"/>
      <c r="B286" s="174"/>
      <c r="C286" s="51" t="s">
        <v>20</v>
      </c>
      <c r="D286" s="48"/>
      <c r="E286" s="49"/>
      <c r="F286" s="49"/>
      <c r="G286" s="49"/>
      <c r="H286" s="48"/>
      <c r="I286" s="63">
        <f>I291+I296+I301+I306</f>
        <v>6666.4</v>
      </c>
      <c r="J286" s="63">
        <f>J291+J296+J301+J306</f>
        <v>5053.9014699999998</v>
      </c>
      <c r="K286" s="176"/>
      <c r="L286" s="172"/>
      <c r="M286" s="172"/>
      <c r="N286" s="163"/>
      <c r="O286" s="163"/>
      <c r="P286" s="163"/>
    </row>
    <row r="287" spans="1:17" x14ac:dyDescent="0.25">
      <c r="A287" s="173"/>
      <c r="B287" s="174"/>
      <c r="C287" s="51" t="s">
        <v>39</v>
      </c>
      <c r="D287" s="48"/>
      <c r="E287" s="49"/>
      <c r="F287" s="49"/>
      <c r="G287" s="49"/>
      <c r="H287" s="48"/>
      <c r="I287" s="63">
        <f>I292+I297+I302+I307</f>
        <v>0</v>
      </c>
      <c r="J287" s="63">
        <f>J292+J297+J302+J307</f>
        <v>0</v>
      </c>
      <c r="K287" s="177"/>
      <c r="L287" s="173"/>
      <c r="M287" s="173"/>
      <c r="N287" s="164"/>
      <c r="O287" s="164"/>
      <c r="P287" s="164"/>
    </row>
    <row r="288" spans="1:17" x14ac:dyDescent="0.25">
      <c r="A288" s="161" t="s">
        <v>133</v>
      </c>
      <c r="B288" s="116" t="s">
        <v>132</v>
      </c>
      <c r="C288" s="5" t="s">
        <v>19</v>
      </c>
      <c r="D288" s="2">
        <v>914</v>
      </c>
      <c r="E288" s="3" t="s">
        <v>21</v>
      </c>
      <c r="F288" s="3" t="s">
        <v>21</v>
      </c>
      <c r="G288" s="3" t="s">
        <v>85</v>
      </c>
      <c r="H288" s="2">
        <v>400</v>
      </c>
      <c r="I288" s="20">
        <f>I289+I290</f>
        <v>121372.5</v>
      </c>
      <c r="J288" s="20">
        <f>J289+J290</f>
        <v>75215.207280000002</v>
      </c>
      <c r="K288" s="142" t="s">
        <v>23</v>
      </c>
      <c r="L288" s="145" t="s">
        <v>177</v>
      </c>
      <c r="M288" s="145" t="s">
        <v>178</v>
      </c>
      <c r="N288" s="106">
        <v>68.67</v>
      </c>
      <c r="O288" s="106">
        <v>66.27</v>
      </c>
      <c r="P288" s="185" t="s">
        <v>361</v>
      </c>
    </row>
    <row r="289" spans="1:16" x14ac:dyDescent="0.25">
      <c r="A289" s="156"/>
      <c r="B289" s="116"/>
      <c r="C289" s="5" t="s">
        <v>49</v>
      </c>
      <c r="D289" s="2"/>
      <c r="E289" s="3"/>
      <c r="F289" s="3"/>
      <c r="G289" s="3"/>
      <c r="H289" s="2"/>
      <c r="I289" s="20">
        <v>118640.5</v>
      </c>
      <c r="J289" s="20">
        <v>73520.900460000004</v>
      </c>
      <c r="K289" s="143"/>
      <c r="L289" s="146"/>
      <c r="M289" s="146"/>
      <c r="N289" s="107"/>
      <c r="O289" s="107"/>
      <c r="P289" s="186"/>
    </row>
    <row r="290" spans="1:16" x14ac:dyDescent="0.25">
      <c r="A290" s="156"/>
      <c r="B290" s="116"/>
      <c r="C290" s="5" t="s">
        <v>169</v>
      </c>
      <c r="D290" s="2"/>
      <c r="E290" s="3"/>
      <c r="F290" s="3"/>
      <c r="G290" s="3"/>
      <c r="H290" s="2"/>
      <c r="I290" s="20">
        <f>I291+I292</f>
        <v>2732</v>
      </c>
      <c r="J290" s="20">
        <f>J291+J292</f>
        <v>1694.30682</v>
      </c>
      <c r="K290" s="143"/>
      <c r="L290" s="146"/>
      <c r="M290" s="146"/>
      <c r="N290" s="107"/>
      <c r="O290" s="107"/>
      <c r="P290" s="186"/>
    </row>
    <row r="291" spans="1:16" x14ac:dyDescent="0.25">
      <c r="A291" s="156"/>
      <c r="B291" s="116"/>
      <c r="C291" s="5" t="s">
        <v>20</v>
      </c>
      <c r="D291" s="2"/>
      <c r="E291" s="3"/>
      <c r="F291" s="3"/>
      <c r="G291" s="3"/>
      <c r="H291" s="2"/>
      <c r="I291" s="20">
        <v>2732</v>
      </c>
      <c r="J291" s="20">
        <v>1694.30682</v>
      </c>
      <c r="K291" s="143"/>
      <c r="L291" s="146"/>
      <c r="M291" s="146"/>
      <c r="N291" s="107"/>
      <c r="O291" s="107"/>
      <c r="P291" s="186"/>
    </row>
    <row r="292" spans="1:16" x14ac:dyDescent="0.25">
      <c r="A292" s="157"/>
      <c r="B292" s="116"/>
      <c r="C292" s="5" t="s">
        <v>39</v>
      </c>
      <c r="D292" s="2"/>
      <c r="E292" s="3"/>
      <c r="F292" s="3"/>
      <c r="G292" s="3"/>
      <c r="H292" s="2"/>
      <c r="I292" s="20"/>
      <c r="J292" s="20"/>
      <c r="K292" s="144"/>
      <c r="L292" s="147"/>
      <c r="M292" s="147"/>
      <c r="N292" s="108"/>
      <c r="O292" s="108"/>
      <c r="P292" s="187"/>
    </row>
    <row r="293" spans="1:16" x14ac:dyDescent="0.25">
      <c r="A293" s="161" t="s">
        <v>135</v>
      </c>
      <c r="B293" s="116" t="s">
        <v>134</v>
      </c>
      <c r="C293" s="5" t="s">
        <v>19</v>
      </c>
      <c r="D293" s="2">
        <v>914</v>
      </c>
      <c r="E293" s="3" t="s">
        <v>21</v>
      </c>
      <c r="F293" s="3" t="s">
        <v>21</v>
      </c>
      <c r="G293" s="3" t="s">
        <v>85</v>
      </c>
      <c r="H293" s="2">
        <v>200</v>
      </c>
      <c r="I293" s="20">
        <f>I294+I295</f>
        <v>95769.489999999991</v>
      </c>
      <c r="J293" s="20">
        <f>J294+J295</f>
        <v>70230.059909999996</v>
      </c>
      <c r="K293" s="142" t="s">
        <v>23</v>
      </c>
      <c r="L293" s="145" t="s">
        <v>177</v>
      </c>
      <c r="M293" s="145" t="s">
        <v>178</v>
      </c>
      <c r="N293" s="106">
        <v>68.67</v>
      </c>
      <c r="O293" s="106">
        <v>66.27</v>
      </c>
      <c r="P293" s="185" t="s">
        <v>362</v>
      </c>
    </row>
    <row r="294" spans="1:16" x14ac:dyDescent="0.25">
      <c r="A294" s="156"/>
      <c r="B294" s="116"/>
      <c r="C294" s="5" t="s">
        <v>49</v>
      </c>
      <c r="D294" s="2"/>
      <c r="E294" s="3"/>
      <c r="F294" s="3"/>
      <c r="G294" s="3"/>
      <c r="H294" s="2"/>
      <c r="I294" s="20">
        <v>93614.59</v>
      </c>
      <c r="J294" s="20">
        <v>68648.364679999999</v>
      </c>
      <c r="K294" s="143"/>
      <c r="L294" s="146"/>
      <c r="M294" s="146"/>
      <c r="N294" s="107"/>
      <c r="O294" s="107"/>
      <c r="P294" s="188"/>
    </row>
    <row r="295" spans="1:16" x14ac:dyDescent="0.25">
      <c r="A295" s="156"/>
      <c r="B295" s="116"/>
      <c r="C295" s="5" t="s">
        <v>169</v>
      </c>
      <c r="D295" s="2"/>
      <c r="E295" s="3"/>
      <c r="F295" s="3"/>
      <c r="G295" s="3"/>
      <c r="H295" s="2"/>
      <c r="I295" s="20">
        <f>I296+I297</f>
        <v>2154.9</v>
      </c>
      <c r="J295" s="20">
        <f>J296+J297</f>
        <v>1581.69523</v>
      </c>
      <c r="K295" s="143"/>
      <c r="L295" s="146"/>
      <c r="M295" s="146"/>
      <c r="N295" s="107"/>
      <c r="O295" s="107"/>
      <c r="P295" s="188"/>
    </row>
    <row r="296" spans="1:16" x14ac:dyDescent="0.25">
      <c r="A296" s="156"/>
      <c r="B296" s="116"/>
      <c r="C296" s="5" t="s">
        <v>20</v>
      </c>
      <c r="D296" s="2"/>
      <c r="E296" s="3"/>
      <c r="F296" s="3"/>
      <c r="G296" s="3"/>
      <c r="H296" s="2"/>
      <c r="I296" s="20">
        <v>2154.9</v>
      </c>
      <c r="J296" s="20">
        <v>1581.69523</v>
      </c>
      <c r="K296" s="143"/>
      <c r="L296" s="146"/>
      <c r="M296" s="146"/>
      <c r="N296" s="107"/>
      <c r="O296" s="107"/>
      <c r="P296" s="188"/>
    </row>
    <row r="297" spans="1:16" x14ac:dyDescent="0.25">
      <c r="A297" s="157"/>
      <c r="B297" s="116"/>
      <c r="C297" s="5" t="s">
        <v>39</v>
      </c>
      <c r="D297" s="2"/>
      <c r="E297" s="3"/>
      <c r="F297" s="3"/>
      <c r="G297" s="3"/>
      <c r="H297" s="2"/>
      <c r="I297" s="20"/>
      <c r="J297" s="20"/>
      <c r="K297" s="144"/>
      <c r="L297" s="147"/>
      <c r="M297" s="147"/>
      <c r="N297" s="108"/>
      <c r="O297" s="108"/>
      <c r="P297" s="189"/>
    </row>
    <row r="298" spans="1:16" ht="18.75" customHeight="1" x14ac:dyDescent="0.25">
      <c r="A298" s="161" t="s">
        <v>137</v>
      </c>
      <c r="B298" s="116" t="s">
        <v>136</v>
      </c>
      <c r="C298" s="5" t="s">
        <v>19</v>
      </c>
      <c r="D298" s="2">
        <v>914</v>
      </c>
      <c r="E298" s="3" t="s">
        <v>21</v>
      </c>
      <c r="F298" s="3" t="s">
        <v>21</v>
      </c>
      <c r="G298" s="3" t="s">
        <v>85</v>
      </c>
      <c r="H298" s="2">
        <v>200</v>
      </c>
      <c r="I298" s="20">
        <f>I299+I300</f>
        <v>10597.65</v>
      </c>
      <c r="J298" s="20">
        <f>J299+J300</f>
        <v>10468.866619999999</v>
      </c>
      <c r="K298" s="142" t="s">
        <v>23</v>
      </c>
      <c r="L298" s="145" t="s">
        <v>177</v>
      </c>
      <c r="M298" s="145" t="s">
        <v>178</v>
      </c>
      <c r="N298" s="106">
        <v>68.67</v>
      </c>
      <c r="O298" s="106">
        <v>66.27</v>
      </c>
      <c r="P298" s="190" t="s">
        <v>392</v>
      </c>
    </row>
    <row r="299" spans="1:16" x14ac:dyDescent="0.25">
      <c r="A299" s="156"/>
      <c r="B299" s="116"/>
      <c r="C299" s="5" t="s">
        <v>49</v>
      </c>
      <c r="D299" s="2"/>
      <c r="E299" s="3"/>
      <c r="F299" s="3"/>
      <c r="G299" s="3"/>
      <c r="H299" s="2"/>
      <c r="I299" s="20">
        <v>10358.75</v>
      </c>
      <c r="J299" s="20">
        <v>10233.043669999999</v>
      </c>
      <c r="K299" s="143"/>
      <c r="L299" s="146"/>
      <c r="M299" s="146"/>
      <c r="N299" s="107"/>
      <c r="O299" s="107"/>
      <c r="P299" s="191"/>
    </row>
    <row r="300" spans="1:16" x14ac:dyDescent="0.25">
      <c r="A300" s="156"/>
      <c r="B300" s="116"/>
      <c r="C300" s="5" t="s">
        <v>169</v>
      </c>
      <c r="D300" s="2"/>
      <c r="E300" s="3"/>
      <c r="F300" s="3"/>
      <c r="G300" s="3"/>
      <c r="H300" s="2"/>
      <c r="I300" s="20">
        <f>I301+I302</f>
        <v>238.9</v>
      </c>
      <c r="J300" s="20">
        <f>J301+J302</f>
        <v>235.82294999999999</v>
      </c>
      <c r="K300" s="143"/>
      <c r="L300" s="146"/>
      <c r="M300" s="146"/>
      <c r="N300" s="107"/>
      <c r="O300" s="107"/>
      <c r="P300" s="191"/>
    </row>
    <row r="301" spans="1:16" x14ac:dyDescent="0.25">
      <c r="A301" s="156"/>
      <c r="B301" s="116"/>
      <c r="C301" s="5" t="s">
        <v>20</v>
      </c>
      <c r="D301" s="2"/>
      <c r="E301" s="3"/>
      <c r="F301" s="3"/>
      <c r="G301" s="3"/>
      <c r="H301" s="2"/>
      <c r="I301" s="20">
        <v>238.9</v>
      </c>
      <c r="J301" s="20">
        <v>235.82294999999999</v>
      </c>
      <c r="K301" s="143"/>
      <c r="L301" s="146"/>
      <c r="M301" s="146"/>
      <c r="N301" s="107"/>
      <c r="O301" s="107"/>
      <c r="P301" s="191"/>
    </row>
    <row r="302" spans="1:16" x14ac:dyDescent="0.25">
      <c r="A302" s="157"/>
      <c r="B302" s="116"/>
      <c r="C302" s="5" t="s">
        <v>39</v>
      </c>
      <c r="D302" s="2"/>
      <c r="E302" s="3"/>
      <c r="F302" s="3"/>
      <c r="G302" s="3"/>
      <c r="H302" s="2"/>
      <c r="I302" s="20"/>
      <c r="J302" s="20"/>
      <c r="K302" s="144"/>
      <c r="L302" s="147"/>
      <c r="M302" s="147"/>
      <c r="N302" s="108"/>
      <c r="O302" s="108"/>
      <c r="P302" s="192"/>
    </row>
    <row r="303" spans="1:16" x14ac:dyDescent="0.25">
      <c r="A303" s="161" t="s">
        <v>139</v>
      </c>
      <c r="B303" s="116" t="s">
        <v>138</v>
      </c>
      <c r="C303" s="5" t="s">
        <v>19</v>
      </c>
      <c r="D303" s="2">
        <v>914</v>
      </c>
      <c r="E303" s="3" t="s">
        <v>21</v>
      </c>
      <c r="F303" s="3" t="s">
        <v>21</v>
      </c>
      <c r="G303" s="3" t="s">
        <v>85</v>
      </c>
      <c r="H303" s="2">
        <v>200</v>
      </c>
      <c r="I303" s="20">
        <f>I304+I305</f>
        <v>68457.260000000009</v>
      </c>
      <c r="J303" s="20">
        <f>J304+J305</f>
        <v>68457.258879999994</v>
      </c>
      <c r="K303" s="142" t="s">
        <v>23</v>
      </c>
      <c r="L303" s="145" t="s">
        <v>177</v>
      </c>
      <c r="M303" s="145" t="s">
        <v>178</v>
      </c>
      <c r="N303" s="106">
        <v>68.67</v>
      </c>
      <c r="O303" s="106">
        <v>67.27</v>
      </c>
      <c r="P303" s="193" t="s">
        <v>393</v>
      </c>
    </row>
    <row r="304" spans="1:16" x14ac:dyDescent="0.25">
      <c r="A304" s="156"/>
      <c r="B304" s="116"/>
      <c r="C304" s="5" t="s">
        <v>49</v>
      </c>
      <c r="D304" s="2"/>
      <c r="E304" s="3"/>
      <c r="F304" s="3"/>
      <c r="G304" s="3"/>
      <c r="H304" s="2"/>
      <c r="I304" s="20">
        <v>66916.66</v>
      </c>
      <c r="J304" s="20">
        <v>66915.182409999994</v>
      </c>
      <c r="K304" s="143"/>
      <c r="L304" s="146"/>
      <c r="M304" s="146"/>
      <c r="N304" s="107"/>
      <c r="O304" s="107"/>
      <c r="P304" s="194"/>
    </row>
    <row r="305" spans="1:17" x14ac:dyDescent="0.25">
      <c r="A305" s="156"/>
      <c r="B305" s="116"/>
      <c r="C305" s="5" t="s">
        <v>169</v>
      </c>
      <c r="D305" s="2"/>
      <c r="E305" s="3"/>
      <c r="F305" s="3"/>
      <c r="G305" s="3"/>
      <c r="H305" s="2"/>
      <c r="I305" s="20">
        <f>I306+I307</f>
        <v>1540.6</v>
      </c>
      <c r="J305" s="20">
        <f>J306+J307</f>
        <v>1542.07647</v>
      </c>
      <c r="K305" s="143"/>
      <c r="L305" s="146"/>
      <c r="M305" s="146"/>
      <c r="N305" s="107"/>
      <c r="O305" s="107"/>
      <c r="P305" s="194"/>
    </row>
    <row r="306" spans="1:17" x14ac:dyDescent="0.25">
      <c r="A306" s="156"/>
      <c r="B306" s="116"/>
      <c r="C306" s="5" t="s">
        <v>20</v>
      </c>
      <c r="D306" s="2"/>
      <c r="E306" s="3"/>
      <c r="F306" s="3"/>
      <c r="G306" s="3"/>
      <c r="H306" s="2"/>
      <c r="I306" s="20">
        <v>1540.6</v>
      </c>
      <c r="J306" s="20">
        <v>1542.07647</v>
      </c>
      <c r="K306" s="143"/>
      <c r="L306" s="146"/>
      <c r="M306" s="146"/>
      <c r="N306" s="107"/>
      <c r="O306" s="107"/>
      <c r="P306" s="194"/>
    </row>
    <row r="307" spans="1:17" x14ac:dyDescent="0.25">
      <c r="A307" s="157"/>
      <c r="B307" s="116"/>
      <c r="C307" s="5" t="s">
        <v>39</v>
      </c>
      <c r="D307" s="2"/>
      <c r="E307" s="3"/>
      <c r="F307" s="3"/>
      <c r="G307" s="3"/>
      <c r="H307" s="2"/>
      <c r="I307" s="20"/>
      <c r="J307" s="20"/>
      <c r="K307" s="144"/>
      <c r="L307" s="147"/>
      <c r="M307" s="147"/>
      <c r="N307" s="108"/>
      <c r="O307" s="108"/>
      <c r="P307" s="195"/>
    </row>
    <row r="308" spans="1:17" x14ac:dyDescent="0.25">
      <c r="A308" s="171" t="s">
        <v>141</v>
      </c>
      <c r="B308" s="174" t="s">
        <v>140</v>
      </c>
      <c r="C308" s="51" t="s">
        <v>19</v>
      </c>
      <c r="D308" s="48">
        <v>914</v>
      </c>
      <c r="E308" s="49"/>
      <c r="F308" s="49"/>
      <c r="G308" s="49" t="s">
        <v>235</v>
      </c>
      <c r="H308" s="48"/>
      <c r="I308" s="70">
        <f>I309+I310</f>
        <v>2391.4</v>
      </c>
      <c r="J308" s="70">
        <f>J309+J310</f>
        <v>2391.4</v>
      </c>
      <c r="K308" s="199" t="s">
        <v>23</v>
      </c>
      <c r="L308" s="202"/>
      <c r="M308" s="202"/>
      <c r="N308" s="196"/>
      <c r="O308" s="196"/>
      <c r="P308" s="196"/>
    </row>
    <row r="309" spans="1:17" x14ac:dyDescent="0.25">
      <c r="A309" s="172"/>
      <c r="B309" s="174"/>
      <c r="C309" s="51" t="s">
        <v>49</v>
      </c>
      <c r="D309" s="48"/>
      <c r="E309" s="49"/>
      <c r="F309" s="49"/>
      <c r="G309" s="49"/>
      <c r="H309" s="48"/>
      <c r="I309" s="70">
        <f>I314</f>
        <v>2367.4</v>
      </c>
      <c r="J309" s="70">
        <f>J314</f>
        <v>2367.4</v>
      </c>
      <c r="K309" s="200"/>
      <c r="L309" s="203"/>
      <c r="M309" s="203"/>
      <c r="N309" s="197"/>
      <c r="O309" s="197"/>
      <c r="P309" s="197"/>
    </row>
    <row r="310" spans="1:17" x14ac:dyDescent="0.25">
      <c r="A310" s="172"/>
      <c r="B310" s="174"/>
      <c r="C310" s="51" t="s">
        <v>169</v>
      </c>
      <c r="D310" s="48"/>
      <c r="E310" s="49"/>
      <c r="F310" s="49"/>
      <c r="G310" s="49"/>
      <c r="H310" s="48"/>
      <c r="I310" s="70">
        <f>I311+I312</f>
        <v>24</v>
      </c>
      <c r="J310" s="70">
        <f>J311+J312</f>
        <v>24</v>
      </c>
      <c r="K310" s="200"/>
      <c r="L310" s="203"/>
      <c r="M310" s="203"/>
      <c r="N310" s="197"/>
      <c r="O310" s="197"/>
      <c r="P310" s="197"/>
    </row>
    <row r="311" spans="1:17" x14ac:dyDescent="0.25">
      <c r="A311" s="172"/>
      <c r="B311" s="174"/>
      <c r="C311" s="51" t="s">
        <v>20</v>
      </c>
      <c r="D311" s="48"/>
      <c r="E311" s="49"/>
      <c r="F311" s="49"/>
      <c r="G311" s="49"/>
      <c r="H311" s="48"/>
      <c r="I311" s="70">
        <f>I316</f>
        <v>24</v>
      </c>
      <c r="J311" s="70">
        <f>J316</f>
        <v>24</v>
      </c>
      <c r="K311" s="200"/>
      <c r="L311" s="203"/>
      <c r="M311" s="203"/>
      <c r="N311" s="197"/>
      <c r="O311" s="197"/>
      <c r="P311" s="197"/>
    </row>
    <row r="312" spans="1:17" x14ac:dyDescent="0.25">
      <c r="A312" s="173"/>
      <c r="B312" s="174"/>
      <c r="C312" s="51" t="s">
        <v>39</v>
      </c>
      <c r="D312" s="48"/>
      <c r="E312" s="49"/>
      <c r="F312" s="49"/>
      <c r="G312" s="49"/>
      <c r="H312" s="48"/>
      <c r="I312" s="70">
        <f>I317</f>
        <v>0</v>
      </c>
      <c r="J312" s="70">
        <f>J317</f>
        <v>0</v>
      </c>
      <c r="K312" s="201"/>
      <c r="L312" s="204"/>
      <c r="M312" s="204"/>
      <c r="N312" s="198"/>
      <c r="O312" s="198"/>
      <c r="P312" s="198"/>
    </row>
    <row r="313" spans="1:17" x14ac:dyDescent="0.25">
      <c r="A313" s="161" t="s">
        <v>143</v>
      </c>
      <c r="B313" s="116" t="s">
        <v>142</v>
      </c>
      <c r="C313" s="5" t="s">
        <v>19</v>
      </c>
      <c r="D313" s="2">
        <v>914</v>
      </c>
      <c r="E313" s="3" t="s">
        <v>21</v>
      </c>
      <c r="F313" s="3" t="s">
        <v>21</v>
      </c>
      <c r="G313" s="3" t="s">
        <v>236</v>
      </c>
      <c r="H313" s="2">
        <v>600</v>
      </c>
      <c r="I313" s="20">
        <f>I314+I315</f>
        <v>2391.4</v>
      </c>
      <c r="J313" s="20">
        <f>J314+J315</f>
        <v>2391.4</v>
      </c>
      <c r="K313" s="142" t="s">
        <v>23</v>
      </c>
      <c r="L313" s="145" t="s">
        <v>177</v>
      </c>
      <c r="M313" s="145" t="s">
        <v>178</v>
      </c>
      <c r="N313" s="106">
        <v>68.67</v>
      </c>
      <c r="O313" s="106">
        <v>66.27</v>
      </c>
      <c r="P313" s="112" t="s">
        <v>328</v>
      </c>
    </row>
    <row r="314" spans="1:17" x14ac:dyDescent="0.25">
      <c r="A314" s="156"/>
      <c r="B314" s="116"/>
      <c r="C314" s="5" t="s">
        <v>49</v>
      </c>
      <c r="D314" s="2"/>
      <c r="E314" s="3"/>
      <c r="F314" s="3"/>
      <c r="G314" s="3"/>
      <c r="H314" s="2"/>
      <c r="I314" s="20">
        <v>2367.4</v>
      </c>
      <c r="J314" s="20">
        <v>2367.4</v>
      </c>
      <c r="K314" s="143"/>
      <c r="L314" s="146"/>
      <c r="M314" s="146"/>
      <c r="N314" s="107"/>
      <c r="O314" s="107"/>
      <c r="P314" s="113"/>
    </row>
    <row r="315" spans="1:17" x14ac:dyDescent="0.25">
      <c r="A315" s="156"/>
      <c r="B315" s="116"/>
      <c r="C315" s="5" t="s">
        <v>169</v>
      </c>
      <c r="D315" s="2"/>
      <c r="E315" s="3"/>
      <c r="F315" s="3"/>
      <c r="G315" s="3"/>
      <c r="H315" s="2"/>
      <c r="I315" s="20">
        <f>I316+I317</f>
        <v>24</v>
      </c>
      <c r="J315" s="20">
        <f>J316+J317</f>
        <v>24</v>
      </c>
      <c r="K315" s="143"/>
      <c r="L315" s="146"/>
      <c r="M315" s="146"/>
      <c r="N315" s="107"/>
      <c r="O315" s="107"/>
      <c r="P315" s="113"/>
      <c r="Q315" t="s">
        <v>315</v>
      </c>
    </row>
    <row r="316" spans="1:17" x14ac:dyDescent="0.25">
      <c r="A316" s="156"/>
      <c r="B316" s="116"/>
      <c r="C316" s="5" t="s">
        <v>20</v>
      </c>
      <c r="D316" s="2"/>
      <c r="E316" s="3"/>
      <c r="F316" s="3"/>
      <c r="G316" s="3"/>
      <c r="H316" s="2"/>
      <c r="I316" s="20">
        <v>24</v>
      </c>
      <c r="J316" s="20">
        <v>24</v>
      </c>
      <c r="K316" s="143"/>
      <c r="L316" s="146"/>
      <c r="M316" s="146"/>
      <c r="N316" s="107"/>
      <c r="O316" s="107"/>
      <c r="P316" s="113"/>
    </row>
    <row r="317" spans="1:17" x14ac:dyDescent="0.25">
      <c r="A317" s="157"/>
      <c r="B317" s="116"/>
      <c r="C317" s="5" t="s">
        <v>39</v>
      </c>
      <c r="D317" s="2"/>
      <c r="E317" s="3"/>
      <c r="F317" s="3"/>
      <c r="G317" s="3"/>
      <c r="H317" s="2"/>
      <c r="I317" s="20"/>
      <c r="J317" s="20"/>
      <c r="K317" s="144"/>
      <c r="L317" s="147"/>
      <c r="M317" s="147"/>
      <c r="N317" s="108"/>
      <c r="O317" s="108"/>
      <c r="P317" s="114"/>
    </row>
    <row r="318" spans="1:17" x14ac:dyDescent="0.25">
      <c r="A318" s="171" t="s">
        <v>144</v>
      </c>
      <c r="B318" s="165" t="s">
        <v>292</v>
      </c>
      <c r="C318" s="51" t="s">
        <v>19</v>
      </c>
      <c r="D318" s="48"/>
      <c r="E318" s="49"/>
      <c r="F318" s="49"/>
      <c r="G318" s="49"/>
      <c r="H318" s="48"/>
      <c r="I318" s="63">
        <f>I319+I320</f>
        <v>3411.9</v>
      </c>
      <c r="J318" s="63">
        <f>J319+J320</f>
        <v>3029.3939999999998</v>
      </c>
      <c r="K318" s="175" t="s">
        <v>23</v>
      </c>
      <c r="L318" s="171"/>
      <c r="M318" s="171"/>
      <c r="N318" s="162"/>
      <c r="O318" s="162"/>
      <c r="P318" s="162"/>
    </row>
    <row r="319" spans="1:17" x14ac:dyDescent="0.25">
      <c r="A319" s="172"/>
      <c r="B319" s="166"/>
      <c r="C319" s="51" t="s">
        <v>49</v>
      </c>
      <c r="D319" s="48">
        <v>914</v>
      </c>
      <c r="E319" s="49" t="s">
        <v>21</v>
      </c>
      <c r="F319" s="49" t="s">
        <v>21</v>
      </c>
      <c r="G319" s="49" t="s">
        <v>218</v>
      </c>
      <c r="H319" s="48">
        <v>200</v>
      </c>
      <c r="I319" s="63">
        <f>I324</f>
        <v>3411.9</v>
      </c>
      <c r="J319" s="63">
        <f>J324</f>
        <v>3029.3939999999998</v>
      </c>
      <c r="K319" s="176"/>
      <c r="L319" s="172"/>
      <c r="M319" s="172"/>
      <c r="N319" s="163"/>
      <c r="O319" s="163"/>
      <c r="P319" s="163"/>
    </row>
    <row r="320" spans="1:17" x14ac:dyDescent="0.25">
      <c r="A320" s="172"/>
      <c r="B320" s="166"/>
      <c r="C320" s="51" t="s">
        <v>169</v>
      </c>
      <c r="D320" s="48"/>
      <c r="E320" s="49"/>
      <c r="F320" s="49"/>
      <c r="G320" s="49" t="s">
        <v>302</v>
      </c>
      <c r="H320" s="48"/>
      <c r="I320" s="63">
        <f>I321+I322</f>
        <v>0</v>
      </c>
      <c r="J320" s="63">
        <f>J321+J322</f>
        <v>0</v>
      </c>
      <c r="K320" s="176"/>
      <c r="L320" s="172"/>
      <c r="M320" s="172"/>
      <c r="N320" s="163"/>
      <c r="O320" s="163"/>
      <c r="P320" s="163"/>
    </row>
    <row r="321" spans="1:17" x14ac:dyDescent="0.25">
      <c r="A321" s="172"/>
      <c r="B321" s="166"/>
      <c r="C321" s="51" t="s">
        <v>20</v>
      </c>
      <c r="D321" s="48"/>
      <c r="E321" s="49"/>
      <c r="F321" s="49"/>
      <c r="G321" s="49"/>
      <c r="H321" s="48"/>
      <c r="I321" s="63">
        <f>I326</f>
        <v>0</v>
      </c>
      <c r="J321" s="63">
        <f>J326</f>
        <v>0</v>
      </c>
      <c r="K321" s="176"/>
      <c r="L321" s="172"/>
      <c r="M321" s="172"/>
      <c r="N321" s="163"/>
      <c r="O321" s="163"/>
      <c r="P321" s="163"/>
    </row>
    <row r="322" spans="1:17" x14ac:dyDescent="0.25">
      <c r="A322" s="173"/>
      <c r="B322" s="167"/>
      <c r="C322" s="51" t="s">
        <v>39</v>
      </c>
      <c r="D322" s="48"/>
      <c r="E322" s="49"/>
      <c r="F322" s="49"/>
      <c r="G322" s="49"/>
      <c r="H322" s="48"/>
      <c r="I322" s="63">
        <f>I327</f>
        <v>0</v>
      </c>
      <c r="J322" s="63">
        <f>J327</f>
        <v>0</v>
      </c>
      <c r="K322" s="177"/>
      <c r="L322" s="173"/>
      <c r="M322" s="173"/>
      <c r="N322" s="164"/>
      <c r="O322" s="164"/>
      <c r="P322" s="164"/>
    </row>
    <row r="323" spans="1:17" ht="18" customHeight="1" x14ac:dyDescent="0.25">
      <c r="A323" s="161" t="s">
        <v>146</v>
      </c>
      <c r="B323" s="116" t="s">
        <v>145</v>
      </c>
      <c r="C323" s="5" t="s">
        <v>19</v>
      </c>
      <c r="D323" s="2"/>
      <c r="E323" s="3"/>
      <c r="F323" s="3"/>
      <c r="G323" s="3"/>
      <c r="H323" s="2"/>
      <c r="I323" s="20">
        <f>I324+I325</f>
        <v>3411.9</v>
      </c>
      <c r="J323" s="20">
        <f>J324+J325</f>
        <v>3029.3939999999998</v>
      </c>
      <c r="K323" s="142" t="s">
        <v>23</v>
      </c>
      <c r="L323" s="145" t="s">
        <v>177</v>
      </c>
      <c r="M323" s="145" t="s">
        <v>178</v>
      </c>
      <c r="N323" s="106">
        <v>68.67</v>
      </c>
      <c r="O323" s="106">
        <v>66.27</v>
      </c>
      <c r="P323" s="205" t="s">
        <v>400</v>
      </c>
    </row>
    <row r="324" spans="1:17" x14ac:dyDescent="0.25">
      <c r="A324" s="156"/>
      <c r="B324" s="116"/>
      <c r="C324" s="5" t="s">
        <v>49</v>
      </c>
      <c r="D324" s="2">
        <v>914</v>
      </c>
      <c r="E324" s="3" t="s">
        <v>21</v>
      </c>
      <c r="F324" s="3" t="s">
        <v>21</v>
      </c>
      <c r="G324" s="3" t="s">
        <v>218</v>
      </c>
      <c r="H324" s="2">
        <v>200</v>
      </c>
      <c r="I324" s="20">
        <v>3411.9</v>
      </c>
      <c r="J324" s="20">
        <v>3029.3939999999998</v>
      </c>
      <c r="K324" s="143"/>
      <c r="L324" s="146"/>
      <c r="M324" s="146"/>
      <c r="N324" s="107"/>
      <c r="O324" s="107"/>
      <c r="P324" s="206"/>
    </row>
    <row r="325" spans="1:17" x14ac:dyDescent="0.25">
      <c r="A325" s="156"/>
      <c r="B325" s="116"/>
      <c r="C325" s="5" t="s">
        <v>169</v>
      </c>
      <c r="D325" s="2"/>
      <c r="E325" s="3"/>
      <c r="F325" s="3"/>
      <c r="G325" s="59" t="s">
        <v>302</v>
      </c>
      <c r="H325" s="2"/>
      <c r="I325" s="20">
        <f>I326+I327</f>
        <v>0</v>
      </c>
      <c r="J325" s="20">
        <f>J326+J327</f>
        <v>0</v>
      </c>
      <c r="K325" s="143"/>
      <c r="L325" s="146"/>
      <c r="M325" s="146"/>
      <c r="N325" s="107"/>
      <c r="O325" s="107"/>
      <c r="P325" s="206"/>
    </row>
    <row r="326" spans="1:17" x14ac:dyDescent="0.25">
      <c r="A326" s="156"/>
      <c r="B326" s="116"/>
      <c r="C326" s="5" t="s">
        <v>20</v>
      </c>
      <c r="D326" s="2"/>
      <c r="E326" s="3"/>
      <c r="F326" s="3"/>
      <c r="G326" s="3"/>
      <c r="H326" s="2"/>
      <c r="I326" s="20"/>
      <c r="J326" s="20"/>
      <c r="K326" s="143"/>
      <c r="L326" s="146"/>
      <c r="M326" s="146"/>
      <c r="N326" s="107"/>
      <c r="O326" s="107"/>
      <c r="P326" s="206"/>
      <c r="Q326" s="71"/>
    </row>
    <row r="327" spans="1:17" x14ac:dyDescent="0.25">
      <c r="A327" s="157"/>
      <c r="B327" s="116"/>
      <c r="C327" s="5" t="s">
        <v>39</v>
      </c>
      <c r="D327" s="2"/>
      <c r="E327" s="3"/>
      <c r="F327" s="3"/>
      <c r="G327" s="3"/>
      <c r="H327" s="2"/>
      <c r="I327" s="20"/>
      <c r="J327" s="20"/>
      <c r="K327" s="144"/>
      <c r="L327" s="147"/>
      <c r="M327" s="147"/>
      <c r="N327" s="108"/>
      <c r="O327" s="108"/>
      <c r="P327" s="207"/>
    </row>
    <row r="328" spans="1:17" x14ac:dyDescent="0.25">
      <c r="A328" s="171" t="s">
        <v>147</v>
      </c>
      <c r="B328" s="165" t="s">
        <v>148</v>
      </c>
      <c r="C328" s="51" t="s">
        <v>19</v>
      </c>
      <c r="D328" s="48"/>
      <c r="E328" s="49"/>
      <c r="F328" s="49"/>
      <c r="G328" s="49"/>
      <c r="H328" s="48"/>
      <c r="I328" s="63">
        <f>I329+I330</f>
        <v>2000</v>
      </c>
      <c r="J328" s="63">
        <f>J329+J330</f>
        <v>0</v>
      </c>
      <c r="K328" s="175" t="s">
        <v>23</v>
      </c>
      <c r="L328" s="171"/>
      <c r="M328" s="171"/>
      <c r="N328" s="162"/>
      <c r="O328" s="162"/>
      <c r="P328" s="162"/>
    </row>
    <row r="329" spans="1:17" x14ac:dyDescent="0.25">
      <c r="A329" s="172"/>
      <c r="B329" s="166"/>
      <c r="C329" s="51" t="s">
        <v>49</v>
      </c>
      <c r="D329" s="48"/>
      <c r="E329" s="49"/>
      <c r="F329" s="49"/>
      <c r="G329" s="49"/>
      <c r="H329" s="48"/>
      <c r="I329" s="63">
        <f>I334</f>
        <v>0</v>
      </c>
      <c r="J329" s="63">
        <f>J334</f>
        <v>0</v>
      </c>
      <c r="K329" s="176"/>
      <c r="L329" s="172"/>
      <c r="M329" s="172"/>
      <c r="N329" s="163"/>
      <c r="O329" s="163"/>
      <c r="P329" s="163"/>
    </row>
    <row r="330" spans="1:17" x14ac:dyDescent="0.25">
      <c r="A330" s="172"/>
      <c r="B330" s="166"/>
      <c r="C330" s="51" t="s">
        <v>169</v>
      </c>
      <c r="D330" s="48"/>
      <c r="E330" s="49"/>
      <c r="F330" s="49"/>
      <c r="G330" s="49"/>
      <c r="H330" s="48"/>
      <c r="I330" s="63">
        <f>I331+I332</f>
        <v>2000</v>
      </c>
      <c r="J330" s="63">
        <f>J331+J332</f>
        <v>0</v>
      </c>
      <c r="K330" s="176"/>
      <c r="L330" s="172"/>
      <c r="M330" s="172"/>
      <c r="N330" s="163"/>
      <c r="O330" s="163"/>
      <c r="P330" s="163"/>
    </row>
    <row r="331" spans="1:17" x14ac:dyDescent="0.25">
      <c r="A331" s="172"/>
      <c r="B331" s="166"/>
      <c r="C331" s="51" t="s">
        <v>20</v>
      </c>
      <c r="D331" s="48">
        <v>914</v>
      </c>
      <c r="E331" s="49" t="s">
        <v>21</v>
      </c>
      <c r="F331" s="49" t="s">
        <v>22</v>
      </c>
      <c r="G331" s="49" t="s">
        <v>208</v>
      </c>
      <c r="H331" s="48">
        <v>600</v>
      </c>
      <c r="I331" s="63">
        <f>I336</f>
        <v>2000</v>
      </c>
      <c r="J331" s="63">
        <f>J336</f>
        <v>0</v>
      </c>
      <c r="K331" s="176"/>
      <c r="L331" s="172"/>
      <c r="M331" s="172"/>
      <c r="N331" s="163"/>
      <c r="O331" s="163"/>
      <c r="P331" s="163"/>
    </row>
    <row r="332" spans="1:17" x14ac:dyDescent="0.25">
      <c r="A332" s="173"/>
      <c r="B332" s="167"/>
      <c r="C332" s="51" t="s">
        <v>39</v>
      </c>
      <c r="D332" s="48"/>
      <c r="E332" s="49"/>
      <c r="F332" s="49"/>
      <c r="G332" s="49"/>
      <c r="H332" s="48"/>
      <c r="I332" s="63">
        <f>I337</f>
        <v>0</v>
      </c>
      <c r="J332" s="63">
        <f>J337</f>
        <v>0</v>
      </c>
      <c r="K332" s="177"/>
      <c r="L332" s="173"/>
      <c r="M332" s="173"/>
      <c r="N332" s="164"/>
      <c r="O332" s="164"/>
      <c r="P332" s="164"/>
    </row>
    <row r="333" spans="1:17" x14ac:dyDescent="0.25">
      <c r="A333" s="161" t="s">
        <v>149</v>
      </c>
      <c r="B333" s="116" t="s">
        <v>173</v>
      </c>
      <c r="C333" s="5" t="s">
        <v>19</v>
      </c>
      <c r="D333" s="2"/>
      <c r="E333" s="3"/>
      <c r="F333" s="3"/>
      <c r="G333" s="3"/>
      <c r="H333" s="2"/>
      <c r="I333" s="20">
        <f>I334+I335</f>
        <v>2000</v>
      </c>
      <c r="J333" s="20">
        <f>J334+J335</f>
        <v>0</v>
      </c>
      <c r="K333" s="142" t="s">
        <v>23</v>
      </c>
      <c r="L333" s="145" t="s">
        <v>177</v>
      </c>
      <c r="M333" s="145" t="s">
        <v>178</v>
      </c>
      <c r="N333" s="106">
        <v>68.67</v>
      </c>
      <c r="O333" s="106">
        <v>66.27</v>
      </c>
      <c r="P333" s="106"/>
    </row>
    <row r="334" spans="1:17" x14ac:dyDescent="0.25">
      <c r="A334" s="156"/>
      <c r="B334" s="116"/>
      <c r="C334" s="5" t="s">
        <v>49</v>
      </c>
      <c r="D334" s="2"/>
      <c r="E334" s="3"/>
      <c r="F334" s="3"/>
      <c r="G334" s="3"/>
      <c r="H334" s="2"/>
      <c r="I334" s="20"/>
      <c r="J334" s="20"/>
      <c r="K334" s="143"/>
      <c r="L334" s="146"/>
      <c r="M334" s="146"/>
      <c r="N334" s="107"/>
      <c r="O334" s="107"/>
      <c r="P334" s="107"/>
    </row>
    <row r="335" spans="1:17" x14ac:dyDescent="0.25">
      <c r="A335" s="156"/>
      <c r="B335" s="116"/>
      <c r="C335" s="5" t="s">
        <v>169</v>
      </c>
      <c r="D335" s="2"/>
      <c r="E335" s="3"/>
      <c r="F335" s="3"/>
      <c r="G335" s="3"/>
      <c r="H335" s="2"/>
      <c r="I335" s="20">
        <f>I336+I337</f>
        <v>2000</v>
      </c>
      <c r="J335" s="20">
        <f>J336+J337</f>
        <v>0</v>
      </c>
      <c r="K335" s="143"/>
      <c r="L335" s="146"/>
      <c r="M335" s="146"/>
      <c r="N335" s="107"/>
      <c r="O335" s="107"/>
      <c r="P335" s="107"/>
    </row>
    <row r="336" spans="1:17" x14ac:dyDescent="0.25">
      <c r="A336" s="156"/>
      <c r="B336" s="116"/>
      <c r="C336" s="5" t="s">
        <v>20</v>
      </c>
      <c r="D336" s="2">
        <v>914</v>
      </c>
      <c r="E336" s="3" t="s">
        <v>21</v>
      </c>
      <c r="F336" s="3" t="s">
        <v>22</v>
      </c>
      <c r="G336" s="3" t="s">
        <v>208</v>
      </c>
      <c r="H336" s="2">
        <v>600</v>
      </c>
      <c r="I336" s="20">
        <v>2000</v>
      </c>
      <c r="J336" s="20"/>
      <c r="K336" s="143"/>
      <c r="L336" s="146"/>
      <c r="M336" s="146"/>
      <c r="N336" s="107"/>
      <c r="O336" s="107"/>
      <c r="P336" s="107"/>
    </row>
    <row r="337" spans="1:17" x14ac:dyDescent="0.25">
      <c r="A337" s="157"/>
      <c r="B337" s="116"/>
      <c r="C337" s="5" t="s">
        <v>39</v>
      </c>
      <c r="D337" s="2"/>
      <c r="E337" s="3"/>
      <c r="F337" s="3"/>
      <c r="G337" s="3"/>
      <c r="H337" s="2"/>
      <c r="I337" s="20"/>
      <c r="J337" s="20"/>
      <c r="K337" s="144"/>
      <c r="L337" s="147"/>
      <c r="M337" s="147"/>
      <c r="N337" s="108"/>
      <c r="O337" s="108"/>
      <c r="P337" s="108"/>
    </row>
    <row r="338" spans="1:17" x14ac:dyDescent="0.25">
      <c r="A338" s="171" t="s">
        <v>150</v>
      </c>
      <c r="B338" s="165" t="s">
        <v>291</v>
      </c>
      <c r="C338" s="51" t="s">
        <v>19</v>
      </c>
      <c r="D338" s="48"/>
      <c r="E338" s="49"/>
      <c r="F338" s="49"/>
      <c r="G338" s="49"/>
      <c r="H338" s="48"/>
      <c r="I338" s="63">
        <f>I339+I340</f>
        <v>29829</v>
      </c>
      <c r="J338" s="63">
        <f>J339+J340</f>
        <v>0</v>
      </c>
      <c r="K338" s="175" t="s">
        <v>23</v>
      </c>
      <c r="L338" s="171"/>
      <c r="M338" s="171"/>
      <c r="N338" s="162"/>
      <c r="O338" s="162"/>
      <c r="P338" s="162" t="s">
        <v>243</v>
      </c>
    </row>
    <row r="339" spans="1:17" x14ac:dyDescent="0.25">
      <c r="A339" s="172"/>
      <c r="B339" s="166"/>
      <c r="C339" s="51" t="s">
        <v>49</v>
      </c>
      <c r="D339" s="48"/>
      <c r="E339" s="49"/>
      <c r="F339" s="49"/>
      <c r="G339" s="49"/>
      <c r="H339" s="48"/>
      <c r="I339" s="63">
        <f>I344</f>
        <v>0</v>
      </c>
      <c r="J339" s="63">
        <f>J344</f>
        <v>0</v>
      </c>
      <c r="K339" s="176"/>
      <c r="L339" s="172"/>
      <c r="M339" s="172"/>
      <c r="N339" s="163"/>
      <c r="O339" s="163"/>
      <c r="P339" s="163"/>
    </row>
    <row r="340" spans="1:17" x14ac:dyDescent="0.25">
      <c r="A340" s="172"/>
      <c r="B340" s="166"/>
      <c r="C340" s="51" t="s">
        <v>169</v>
      </c>
      <c r="D340" s="48"/>
      <c r="E340" s="49"/>
      <c r="F340" s="49"/>
      <c r="G340" s="49"/>
      <c r="H340" s="48"/>
      <c r="I340" s="63">
        <f>I341+I342</f>
        <v>29829</v>
      </c>
      <c r="J340" s="63">
        <f>J341+J342</f>
        <v>0</v>
      </c>
      <c r="K340" s="176"/>
      <c r="L340" s="172"/>
      <c r="M340" s="172"/>
      <c r="N340" s="163"/>
      <c r="O340" s="163"/>
      <c r="P340" s="163"/>
    </row>
    <row r="341" spans="1:17" x14ac:dyDescent="0.25">
      <c r="A341" s="172"/>
      <c r="B341" s="166"/>
      <c r="C341" s="51" t="s">
        <v>20</v>
      </c>
      <c r="D341" s="48">
        <v>914</v>
      </c>
      <c r="E341" s="49" t="s">
        <v>21</v>
      </c>
      <c r="F341" s="49" t="s">
        <v>22</v>
      </c>
      <c r="G341" s="49" t="s">
        <v>209</v>
      </c>
      <c r="H341" s="48">
        <v>200</v>
      </c>
      <c r="I341" s="63">
        <f>I346</f>
        <v>29829</v>
      </c>
      <c r="J341" s="63">
        <f>J346</f>
        <v>0</v>
      </c>
      <c r="K341" s="176"/>
      <c r="L341" s="172"/>
      <c r="M341" s="172"/>
      <c r="N341" s="163"/>
      <c r="O341" s="163"/>
      <c r="P341" s="163"/>
    </row>
    <row r="342" spans="1:17" x14ac:dyDescent="0.25">
      <c r="A342" s="173"/>
      <c r="B342" s="167"/>
      <c r="C342" s="51" t="s">
        <v>39</v>
      </c>
      <c r="D342" s="48"/>
      <c r="E342" s="49"/>
      <c r="F342" s="49"/>
      <c r="G342" s="49"/>
      <c r="H342" s="48"/>
      <c r="I342" s="63">
        <f>I347</f>
        <v>0</v>
      </c>
      <c r="J342" s="63">
        <f>J347</f>
        <v>0</v>
      </c>
      <c r="K342" s="177"/>
      <c r="L342" s="173"/>
      <c r="M342" s="173"/>
      <c r="N342" s="164"/>
      <c r="O342" s="164"/>
      <c r="P342" s="164"/>
    </row>
    <row r="343" spans="1:17" x14ac:dyDescent="0.25">
      <c r="A343" s="161" t="s">
        <v>171</v>
      </c>
      <c r="B343" s="208" t="s">
        <v>172</v>
      </c>
      <c r="C343" s="5" t="s">
        <v>19</v>
      </c>
      <c r="D343" s="2"/>
      <c r="E343" s="3"/>
      <c r="F343" s="3"/>
      <c r="G343" s="3"/>
      <c r="H343" s="2"/>
      <c r="I343" s="20">
        <f>I344+I345</f>
        <v>29829</v>
      </c>
      <c r="J343" s="20">
        <f>J344+J345</f>
        <v>0</v>
      </c>
      <c r="K343" s="142" t="s">
        <v>23</v>
      </c>
      <c r="L343" s="145" t="s">
        <v>284</v>
      </c>
      <c r="M343" s="145" t="s">
        <v>285</v>
      </c>
      <c r="N343" s="106" t="s">
        <v>286</v>
      </c>
      <c r="O343" s="106" t="s">
        <v>389</v>
      </c>
      <c r="P343" s="112" t="s">
        <v>257</v>
      </c>
    </row>
    <row r="344" spans="1:17" x14ac:dyDescent="0.25">
      <c r="A344" s="156"/>
      <c r="B344" s="209"/>
      <c r="C344" s="5" t="s">
        <v>49</v>
      </c>
      <c r="D344" s="2"/>
      <c r="E344" s="3"/>
      <c r="F344" s="3"/>
      <c r="G344" s="3"/>
      <c r="H344" s="2"/>
      <c r="I344" s="20"/>
      <c r="J344" s="20"/>
      <c r="K344" s="143"/>
      <c r="L344" s="146"/>
      <c r="M344" s="146"/>
      <c r="N344" s="107"/>
      <c r="O344" s="107"/>
      <c r="P344" s="113"/>
    </row>
    <row r="345" spans="1:17" x14ac:dyDescent="0.25">
      <c r="A345" s="156"/>
      <c r="B345" s="209"/>
      <c r="C345" s="5" t="s">
        <v>169</v>
      </c>
      <c r="D345" s="2"/>
      <c r="E345" s="3"/>
      <c r="F345" s="3"/>
      <c r="G345" s="3"/>
      <c r="H345" s="2"/>
      <c r="I345" s="20">
        <f>I346+I347</f>
        <v>29829</v>
      </c>
      <c r="J345" s="20">
        <f>J346+J347</f>
        <v>0</v>
      </c>
      <c r="K345" s="143"/>
      <c r="L345" s="146"/>
      <c r="M345" s="146"/>
      <c r="N345" s="107"/>
      <c r="O345" s="107"/>
      <c r="P345" s="113"/>
    </row>
    <row r="346" spans="1:17" x14ac:dyDescent="0.25">
      <c r="A346" s="156"/>
      <c r="B346" s="209"/>
      <c r="C346" s="5" t="s">
        <v>20</v>
      </c>
      <c r="D346" s="2">
        <v>914</v>
      </c>
      <c r="E346" s="3" t="s">
        <v>21</v>
      </c>
      <c r="F346" s="3" t="s">
        <v>22</v>
      </c>
      <c r="G346" s="3" t="s">
        <v>209</v>
      </c>
      <c r="H346" s="2">
        <v>200</v>
      </c>
      <c r="I346" s="20">
        <v>29829</v>
      </c>
      <c r="J346" s="20"/>
      <c r="K346" s="143"/>
      <c r="L346" s="146"/>
      <c r="M346" s="146"/>
      <c r="N346" s="107"/>
      <c r="O346" s="107"/>
      <c r="P346" s="113"/>
    </row>
    <row r="347" spans="1:17" x14ac:dyDescent="0.25">
      <c r="A347" s="157"/>
      <c r="B347" s="210"/>
      <c r="C347" s="5" t="s">
        <v>39</v>
      </c>
      <c r="D347" s="2"/>
      <c r="E347" s="3"/>
      <c r="F347" s="3"/>
      <c r="G347" s="3"/>
      <c r="H347" s="2"/>
      <c r="I347" s="20"/>
      <c r="J347" s="20"/>
      <c r="K347" s="144"/>
      <c r="L347" s="147"/>
      <c r="M347" s="147"/>
      <c r="N347" s="108"/>
      <c r="O347" s="108"/>
      <c r="P347" s="114"/>
    </row>
    <row r="348" spans="1:17" ht="21" customHeight="1" x14ac:dyDescent="0.25">
      <c r="A348" s="211">
        <v>2</v>
      </c>
      <c r="B348" s="214" t="s">
        <v>50</v>
      </c>
      <c r="C348" s="7" t="s">
        <v>19</v>
      </c>
      <c r="D348" s="8">
        <v>914</v>
      </c>
      <c r="E348" s="9"/>
      <c r="F348" s="9"/>
      <c r="G348" s="9" t="s">
        <v>83</v>
      </c>
      <c r="H348" s="8"/>
      <c r="I348" s="66">
        <f>I349+I350</f>
        <v>285386.77999999997</v>
      </c>
      <c r="J348" s="66">
        <f>J349+J350</f>
        <v>204248.50640999997</v>
      </c>
      <c r="K348" s="129" t="s">
        <v>23</v>
      </c>
      <c r="L348" s="217"/>
      <c r="M348" s="218"/>
      <c r="N348" s="218"/>
      <c r="O348" s="218"/>
      <c r="P348" s="219"/>
      <c r="Q348" s="77">
        <f>J348*100/I348</f>
        <v>71.569014657931945</v>
      </c>
    </row>
    <row r="349" spans="1:17" ht="25.5" x14ac:dyDescent="0.25">
      <c r="A349" s="212"/>
      <c r="B349" s="215"/>
      <c r="C349" s="7" t="s">
        <v>260</v>
      </c>
      <c r="D349" s="8"/>
      <c r="E349" s="9"/>
      <c r="F349" s="9"/>
      <c r="G349" s="9"/>
      <c r="H349" s="8"/>
      <c r="I349" s="66">
        <f>I354+I359+I364</f>
        <v>39204.1</v>
      </c>
      <c r="J349" s="66">
        <f>J354+J359+J364</f>
        <v>39132.187619999997</v>
      </c>
      <c r="K349" s="130"/>
      <c r="L349" s="220"/>
      <c r="M349" s="221"/>
      <c r="N349" s="221"/>
      <c r="O349" s="221"/>
      <c r="P349" s="222"/>
      <c r="Q349" s="77">
        <f t="shared" ref="Q349:Q352" si="2">J349*100/I349</f>
        <v>99.816569236380886</v>
      </c>
    </row>
    <row r="350" spans="1:17" ht="25.5" x14ac:dyDescent="0.25">
      <c r="A350" s="212"/>
      <c r="B350" s="215"/>
      <c r="C350" s="7" t="s">
        <v>261</v>
      </c>
      <c r="D350" s="8"/>
      <c r="E350" s="9"/>
      <c r="F350" s="9"/>
      <c r="G350" s="9"/>
      <c r="H350" s="8"/>
      <c r="I350" s="66">
        <f>I351+I352</f>
        <v>246182.68</v>
      </c>
      <c r="J350" s="66">
        <f>J351+J352</f>
        <v>165116.31878999999</v>
      </c>
      <c r="K350" s="130"/>
      <c r="L350" s="220"/>
      <c r="M350" s="221"/>
      <c r="N350" s="221"/>
      <c r="O350" s="221"/>
      <c r="P350" s="222"/>
      <c r="Q350" s="77">
        <f t="shared" si="2"/>
        <v>67.070648020405002</v>
      </c>
    </row>
    <row r="351" spans="1:17" ht="25.5" x14ac:dyDescent="0.25">
      <c r="A351" s="212"/>
      <c r="B351" s="215"/>
      <c r="C351" s="7" t="s">
        <v>262</v>
      </c>
      <c r="D351" s="8"/>
      <c r="E351" s="9"/>
      <c r="F351" s="9"/>
      <c r="G351" s="9"/>
      <c r="H351" s="8"/>
      <c r="I351" s="66">
        <f>I356+I361+I366</f>
        <v>23568</v>
      </c>
      <c r="J351" s="66">
        <f>J356+J361+J366</f>
        <v>11283.96456</v>
      </c>
      <c r="K351" s="130"/>
      <c r="L351" s="220"/>
      <c r="M351" s="221"/>
      <c r="N351" s="221"/>
      <c r="O351" s="221"/>
      <c r="P351" s="222"/>
      <c r="Q351" s="77">
        <f t="shared" si="2"/>
        <v>47.878328920570262</v>
      </c>
    </row>
    <row r="352" spans="1:17" ht="21.75" customHeight="1" x14ac:dyDescent="0.25">
      <c r="A352" s="213"/>
      <c r="B352" s="216"/>
      <c r="C352" s="7" t="s">
        <v>39</v>
      </c>
      <c r="D352" s="8"/>
      <c r="E352" s="9"/>
      <c r="F352" s="9"/>
      <c r="G352" s="9"/>
      <c r="H352" s="8"/>
      <c r="I352" s="66">
        <f>I357+I362+I367</f>
        <v>222614.68</v>
      </c>
      <c r="J352" s="66">
        <f>J357+J362+J367</f>
        <v>153832.35423</v>
      </c>
      <c r="K352" s="131"/>
      <c r="L352" s="223"/>
      <c r="M352" s="224"/>
      <c r="N352" s="224"/>
      <c r="O352" s="224"/>
      <c r="P352" s="225"/>
      <c r="Q352" s="77">
        <f t="shared" si="2"/>
        <v>69.102520206663826</v>
      </c>
    </row>
    <row r="353" spans="1:17" x14ac:dyDescent="0.25">
      <c r="A353" s="148" t="s">
        <v>151</v>
      </c>
      <c r="B353" s="105" t="s">
        <v>51</v>
      </c>
      <c r="C353" s="14" t="s">
        <v>19</v>
      </c>
      <c r="D353" s="40"/>
      <c r="E353" s="16"/>
      <c r="F353" s="16"/>
      <c r="G353" s="16"/>
      <c r="H353" s="40"/>
      <c r="I353" s="20">
        <f>I354+I355</f>
        <v>222614.68</v>
      </c>
      <c r="J353" s="20">
        <f>J354+J355</f>
        <v>153832.35423</v>
      </c>
      <c r="K353" s="117" t="s">
        <v>23</v>
      </c>
      <c r="L353" s="140" t="s">
        <v>177</v>
      </c>
      <c r="M353" s="140" t="s">
        <v>178</v>
      </c>
      <c r="N353" s="103">
        <v>68.67</v>
      </c>
      <c r="O353" s="103">
        <v>66.27</v>
      </c>
      <c r="P353" s="112" t="s">
        <v>353</v>
      </c>
    </row>
    <row r="354" spans="1:17" x14ac:dyDescent="0.25">
      <c r="A354" s="115"/>
      <c r="B354" s="105"/>
      <c r="C354" s="14" t="s">
        <v>49</v>
      </c>
      <c r="D354" s="40"/>
      <c r="E354" s="16"/>
      <c r="F354" s="16"/>
      <c r="G354" s="16"/>
      <c r="H354" s="40"/>
      <c r="I354" s="20"/>
      <c r="J354" s="20"/>
      <c r="K354" s="117"/>
      <c r="L354" s="140"/>
      <c r="M354" s="140"/>
      <c r="N354" s="103"/>
      <c r="O354" s="103"/>
      <c r="P354" s="113"/>
    </row>
    <row r="355" spans="1:17" x14ac:dyDescent="0.25">
      <c r="A355" s="115"/>
      <c r="B355" s="105"/>
      <c r="C355" s="14" t="s">
        <v>169</v>
      </c>
      <c r="D355" s="40"/>
      <c r="E355" s="16"/>
      <c r="F355" s="16"/>
      <c r="G355" s="16"/>
      <c r="H355" s="40"/>
      <c r="I355" s="20">
        <f>I356+I357</f>
        <v>222614.68</v>
      </c>
      <c r="J355" s="20">
        <f>J356+J357</f>
        <v>153832.35423</v>
      </c>
      <c r="K355" s="117"/>
      <c r="L355" s="140"/>
      <c r="M355" s="140"/>
      <c r="N355" s="103"/>
      <c r="O355" s="103"/>
      <c r="P355" s="113"/>
    </row>
    <row r="356" spans="1:17" x14ac:dyDescent="0.25">
      <c r="A356" s="115"/>
      <c r="B356" s="105"/>
      <c r="C356" s="14" t="s">
        <v>20</v>
      </c>
      <c r="D356" s="40"/>
      <c r="E356" s="16"/>
      <c r="F356" s="16"/>
      <c r="G356" s="16"/>
      <c r="H356" s="14"/>
      <c r="I356" s="20"/>
      <c r="J356" s="20"/>
      <c r="K356" s="117"/>
      <c r="L356" s="140"/>
      <c r="M356" s="140"/>
      <c r="N356" s="103"/>
      <c r="O356" s="103"/>
      <c r="P356" s="113"/>
    </row>
    <row r="357" spans="1:17" x14ac:dyDescent="0.25">
      <c r="A357" s="115"/>
      <c r="B357" s="105"/>
      <c r="C357" s="14" t="s">
        <v>39</v>
      </c>
      <c r="D357" s="40"/>
      <c r="E357" s="16"/>
      <c r="F357" s="16"/>
      <c r="G357" s="16"/>
      <c r="H357" s="40"/>
      <c r="I357" s="20">
        <v>222614.68</v>
      </c>
      <c r="J357" s="20">
        <v>153832.35423</v>
      </c>
      <c r="K357" s="117"/>
      <c r="L357" s="140"/>
      <c r="M357" s="140"/>
      <c r="N357" s="103"/>
      <c r="O357" s="103"/>
      <c r="P357" s="114"/>
    </row>
    <row r="358" spans="1:17" x14ac:dyDescent="0.25">
      <c r="A358" s="140" t="s">
        <v>152</v>
      </c>
      <c r="B358" s="105" t="s">
        <v>296</v>
      </c>
      <c r="C358" s="14" t="s">
        <v>19</v>
      </c>
      <c r="D358" s="15"/>
      <c r="E358" s="16"/>
      <c r="F358" s="16"/>
      <c r="G358" s="16"/>
      <c r="H358" s="15"/>
      <c r="I358" s="20">
        <f>I359+I360</f>
        <v>23172</v>
      </c>
      <c r="J358" s="20">
        <f>J359+J360</f>
        <v>10888.69095</v>
      </c>
      <c r="K358" s="142" t="s">
        <v>23</v>
      </c>
      <c r="L358" s="140" t="s">
        <v>177</v>
      </c>
      <c r="M358" s="140" t="s">
        <v>178</v>
      </c>
      <c r="N358" s="103">
        <v>68.67</v>
      </c>
      <c r="O358" s="103">
        <v>66.27</v>
      </c>
      <c r="P358" s="226" t="s">
        <v>338</v>
      </c>
    </row>
    <row r="359" spans="1:17" x14ac:dyDescent="0.25">
      <c r="A359" s="140"/>
      <c r="B359" s="105"/>
      <c r="C359" s="14" t="s">
        <v>49</v>
      </c>
      <c r="D359" s="14"/>
      <c r="E359" s="17"/>
      <c r="F359" s="17"/>
      <c r="G359" s="17"/>
      <c r="H359" s="14"/>
      <c r="I359" s="20"/>
      <c r="J359" s="20"/>
      <c r="K359" s="143"/>
      <c r="L359" s="140"/>
      <c r="M359" s="140"/>
      <c r="N359" s="103"/>
      <c r="O359" s="103"/>
      <c r="P359" s="226"/>
    </row>
    <row r="360" spans="1:17" x14ac:dyDescent="0.25">
      <c r="A360" s="140"/>
      <c r="B360" s="105"/>
      <c r="C360" s="14" t="s">
        <v>169</v>
      </c>
      <c r="D360" s="14"/>
      <c r="E360" s="17"/>
      <c r="F360" s="17"/>
      <c r="G360" s="17"/>
      <c r="H360" s="14"/>
      <c r="I360" s="20">
        <f>I361+I362</f>
        <v>23172</v>
      </c>
      <c r="J360" s="20">
        <f>J361+J362</f>
        <v>10888.69095</v>
      </c>
      <c r="K360" s="143"/>
      <c r="L360" s="140"/>
      <c r="M360" s="140"/>
      <c r="N360" s="103"/>
      <c r="O360" s="103"/>
      <c r="P360" s="226"/>
    </row>
    <row r="361" spans="1:17" x14ac:dyDescent="0.25">
      <c r="A361" s="140"/>
      <c r="B361" s="105"/>
      <c r="C361" s="14" t="s">
        <v>20</v>
      </c>
      <c r="D361" s="15">
        <v>914</v>
      </c>
      <c r="E361" s="16" t="s">
        <v>55</v>
      </c>
      <c r="F361" s="16" t="s">
        <v>55</v>
      </c>
      <c r="G361" s="16" t="s">
        <v>82</v>
      </c>
      <c r="H361" s="15">
        <v>300</v>
      </c>
      <c r="I361" s="20">
        <v>23172</v>
      </c>
      <c r="J361" s="20">
        <v>10888.69095</v>
      </c>
      <c r="K361" s="143"/>
      <c r="L361" s="140"/>
      <c r="M361" s="140"/>
      <c r="N361" s="103"/>
      <c r="O361" s="103"/>
      <c r="P361" s="226"/>
      <c r="Q361" t="s">
        <v>313</v>
      </c>
    </row>
    <row r="362" spans="1:17" x14ac:dyDescent="0.25">
      <c r="A362" s="140"/>
      <c r="B362" s="105"/>
      <c r="C362" s="14" t="s">
        <v>39</v>
      </c>
      <c r="D362" s="15"/>
      <c r="E362" s="16"/>
      <c r="F362" s="16"/>
      <c r="G362" s="16"/>
      <c r="H362" s="15"/>
      <c r="I362" s="20"/>
      <c r="J362" s="20"/>
      <c r="K362" s="144"/>
      <c r="L362" s="140"/>
      <c r="M362" s="140"/>
      <c r="N362" s="103"/>
      <c r="O362" s="103"/>
      <c r="P362" s="226"/>
    </row>
    <row r="363" spans="1:17" x14ac:dyDescent="0.25">
      <c r="A363" s="115" t="s">
        <v>153</v>
      </c>
      <c r="B363" s="116" t="s">
        <v>295</v>
      </c>
      <c r="C363" s="11" t="s">
        <v>19</v>
      </c>
      <c r="D363" s="2">
        <v>914</v>
      </c>
      <c r="E363" s="3" t="s">
        <v>21</v>
      </c>
      <c r="F363" s="3" t="s">
        <v>21</v>
      </c>
      <c r="G363" s="3" t="s">
        <v>237</v>
      </c>
      <c r="H363" s="2">
        <v>200</v>
      </c>
      <c r="I363" s="20">
        <f>I364+I365</f>
        <v>39600.1</v>
      </c>
      <c r="J363" s="20">
        <f>J364+J365</f>
        <v>39527.461229999994</v>
      </c>
      <c r="K363" s="117" t="s">
        <v>23</v>
      </c>
      <c r="L363" s="140" t="s">
        <v>177</v>
      </c>
      <c r="M363" s="140" t="s">
        <v>178</v>
      </c>
      <c r="N363" s="103">
        <v>68.67</v>
      </c>
      <c r="O363" s="103">
        <v>66.27</v>
      </c>
      <c r="P363" s="227" t="s">
        <v>339</v>
      </c>
    </row>
    <row r="364" spans="1:17" x14ac:dyDescent="0.25">
      <c r="A364" s="115"/>
      <c r="B364" s="116"/>
      <c r="C364" s="11" t="s">
        <v>49</v>
      </c>
      <c r="D364" s="2"/>
      <c r="E364" s="3"/>
      <c r="F364" s="3"/>
      <c r="G364" s="3"/>
      <c r="H364" s="2"/>
      <c r="I364" s="20">
        <v>39204.1</v>
      </c>
      <c r="J364" s="20">
        <v>39132.187619999997</v>
      </c>
      <c r="K364" s="117"/>
      <c r="L364" s="140"/>
      <c r="M364" s="140"/>
      <c r="N364" s="103"/>
      <c r="O364" s="103"/>
      <c r="P364" s="228"/>
    </row>
    <row r="365" spans="1:17" x14ac:dyDescent="0.25">
      <c r="A365" s="115"/>
      <c r="B365" s="116"/>
      <c r="C365" s="11" t="s">
        <v>169</v>
      </c>
      <c r="D365" s="2"/>
      <c r="E365" s="3"/>
      <c r="F365" s="3"/>
      <c r="G365" s="3"/>
      <c r="H365" s="2"/>
      <c r="I365" s="20">
        <f>I366+I367</f>
        <v>396</v>
      </c>
      <c r="J365" s="20">
        <f>J366+J367</f>
        <v>395.27361000000002</v>
      </c>
      <c r="K365" s="117"/>
      <c r="L365" s="140"/>
      <c r="M365" s="140"/>
      <c r="N365" s="103"/>
      <c r="O365" s="103"/>
      <c r="P365" s="228"/>
    </row>
    <row r="366" spans="1:17" x14ac:dyDescent="0.25">
      <c r="A366" s="115"/>
      <c r="B366" s="116"/>
      <c r="C366" s="11" t="s">
        <v>20</v>
      </c>
      <c r="D366" s="5"/>
      <c r="E366" s="6"/>
      <c r="F366" s="6"/>
      <c r="G366" s="6"/>
      <c r="H366" s="5"/>
      <c r="I366" s="20">
        <v>396</v>
      </c>
      <c r="J366" s="20">
        <v>395.27361000000002</v>
      </c>
      <c r="K366" s="117"/>
      <c r="L366" s="140"/>
      <c r="M366" s="140"/>
      <c r="N366" s="103"/>
      <c r="O366" s="103"/>
      <c r="P366" s="228"/>
      <c r="Q366" t="s">
        <v>313</v>
      </c>
    </row>
    <row r="367" spans="1:17" x14ac:dyDescent="0.25">
      <c r="A367" s="115"/>
      <c r="B367" s="116"/>
      <c r="C367" s="11" t="s">
        <v>39</v>
      </c>
      <c r="D367" s="2"/>
      <c r="E367" s="3"/>
      <c r="F367" s="3"/>
      <c r="G367" s="3"/>
      <c r="H367" s="2"/>
      <c r="I367" s="20"/>
      <c r="J367" s="20"/>
      <c r="K367" s="117"/>
      <c r="L367" s="140"/>
      <c r="M367" s="140"/>
      <c r="N367" s="103"/>
      <c r="O367" s="103"/>
      <c r="P367" s="229"/>
    </row>
    <row r="368" spans="1:17" ht="23.25" customHeight="1" x14ac:dyDescent="0.25">
      <c r="A368" s="127"/>
      <c r="B368" s="128" t="s">
        <v>154</v>
      </c>
      <c r="C368" s="18" t="s">
        <v>19</v>
      </c>
      <c r="D368" s="8">
        <v>914</v>
      </c>
      <c r="E368" s="9"/>
      <c r="F368" s="9"/>
      <c r="G368" s="9" t="s">
        <v>58</v>
      </c>
      <c r="H368" s="8"/>
      <c r="I368" s="66">
        <f>I369+I370</f>
        <v>242218</v>
      </c>
      <c r="J368" s="66">
        <f>J369+J370</f>
        <v>101544.04394999999</v>
      </c>
      <c r="K368" s="129" t="s">
        <v>23</v>
      </c>
      <c r="L368" s="217"/>
      <c r="M368" s="218"/>
      <c r="N368" s="218"/>
      <c r="O368" s="218"/>
      <c r="P368" s="219"/>
      <c r="Q368" s="77">
        <f>J368*100/I368</f>
        <v>41.922583767515214</v>
      </c>
    </row>
    <row r="369" spans="1:17" ht="25.5" x14ac:dyDescent="0.25">
      <c r="A369" s="127"/>
      <c r="B369" s="128"/>
      <c r="C369" s="18" t="s">
        <v>260</v>
      </c>
      <c r="D369" s="8"/>
      <c r="E369" s="9"/>
      <c r="F369" s="9"/>
      <c r="G369" s="9"/>
      <c r="H369" s="8"/>
      <c r="I369" s="66">
        <f>I374+I379+I384+I389+I394+I399+I404</f>
        <v>58410</v>
      </c>
      <c r="J369" s="66">
        <f>J374+J379+J384+J389+J394+J399+J404</f>
        <v>26730</v>
      </c>
      <c r="K369" s="130"/>
      <c r="L369" s="220"/>
      <c r="M369" s="221"/>
      <c r="N369" s="221"/>
      <c r="O369" s="221"/>
      <c r="P369" s="222"/>
      <c r="Q369" s="77">
        <f t="shared" ref="Q369:Q372" si="3">J369*100/I369</f>
        <v>45.762711864406782</v>
      </c>
    </row>
    <row r="370" spans="1:17" ht="25.5" x14ac:dyDescent="0.25">
      <c r="A370" s="127"/>
      <c r="B370" s="128"/>
      <c r="C370" s="18" t="s">
        <v>261</v>
      </c>
      <c r="D370" s="8"/>
      <c r="E370" s="9"/>
      <c r="F370" s="9"/>
      <c r="G370" s="9"/>
      <c r="H370" s="8"/>
      <c r="I370" s="66">
        <f>I371+I372</f>
        <v>183808</v>
      </c>
      <c r="J370" s="66">
        <f>J371+J372</f>
        <v>74814.043949999992</v>
      </c>
      <c r="K370" s="130"/>
      <c r="L370" s="220"/>
      <c r="M370" s="221"/>
      <c r="N370" s="221"/>
      <c r="O370" s="221"/>
      <c r="P370" s="222"/>
      <c r="Q370" s="77">
        <f t="shared" si="3"/>
        <v>40.702278437282381</v>
      </c>
    </row>
    <row r="371" spans="1:17" ht="25.5" x14ac:dyDescent="0.25">
      <c r="A371" s="127"/>
      <c r="B371" s="128"/>
      <c r="C371" s="18" t="s">
        <v>262</v>
      </c>
      <c r="D371" s="7"/>
      <c r="E371" s="10"/>
      <c r="F371" s="10"/>
      <c r="G371" s="10"/>
      <c r="H371" s="7"/>
      <c r="I371" s="66">
        <f>I376+I381+I386+I391+I396+I401+I406</f>
        <v>183808</v>
      </c>
      <c r="J371" s="66">
        <f>J376+J381+J386+J391+J396+J401+J406</f>
        <v>74814.043949999992</v>
      </c>
      <c r="K371" s="130"/>
      <c r="L371" s="220"/>
      <c r="M371" s="221"/>
      <c r="N371" s="221"/>
      <c r="O371" s="221"/>
      <c r="P371" s="222"/>
      <c r="Q371" s="77">
        <f t="shared" si="3"/>
        <v>40.702278437282381</v>
      </c>
    </row>
    <row r="372" spans="1:17" x14ac:dyDescent="0.25">
      <c r="A372" s="127"/>
      <c r="B372" s="128"/>
      <c r="C372" s="18" t="s">
        <v>39</v>
      </c>
      <c r="D372" s="8"/>
      <c r="E372" s="9"/>
      <c r="F372" s="9"/>
      <c r="G372" s="9"/>
      <c r="H372" s="8"/>
      <c r="I372" s="66">
        <f>I377+I382+I387+I392+I397+I402+I407</f>
        <v>0</v>
      </c>
      <c r="J372" s="66">
        <f>J377+J382+J387+J392+J397+J402+J407</f>
        <v>0</v>
      </c>
      <c r="K372" s="131"/>
      <c r="L372" s="223"/>
      <c r="M372" s="224"/>
      <c r="N372" s="224"/>
      <c r="O372" s="224"/>
      <c r="P372" s="225"/>
      <c r="Q372" s="77" t="e">
        <f t="shared" si="3"/>
        <v>#DIV/0!</v>
      </c>
    </row>
    <row r="373" spans="1:17" x14ac:dyDescent="0.25">
      <c r="A373" s="115" t="s">
        <v>155</v>
      </c>
      <c r="B373" s="116" t="s">
        <v>258</v>
      </c>
      <c r="C373" s="11" t="s">
        <v>19</v>
      </c>
      <c r="D373" s="2"/>
      <c r="E373" s="3"/>
      <c r="F373" s="3"/>
      <c r="G373" s="3"/>
      <c r="H373" s="2"/>
      <c r="I373" s="20">
        <f>I374+I375</f>
        <v>69598</v>
      </c>
      <c r="J373" s="20">
        <f>J374+J375</f>
        <v>54447.072999999997</v>
      </c>
      <c r="K373" s="142" t="s">
        <v>23</v>
      </c>
      <c r="L373" s="145" t="s">
        <v>177</v>
      </c>
      <c r="M373" s="145" t="s">
        <v>178</v>
      </c>
      <c r="N373" s="106">
        <v>68.67</v>
      </c>
      <c r="O373" s="106">
        <v>66.27</v>
      </c>
      <c r="P373" s="109" t="s">
        <v>371</v>
      </c>
    </row>
    <row r="374" spans="1:17" ht="17.25" customHeight="1" x14ac:dyDescent="0.25">
      <c r="A374" s="115"/>
      <c r="B374" s="116"/>
      <c r="C374" s="11" t="s">
        <v>49</v>
      </c>
      <c r="D374" s="2"/>
      <c r="E374" s="3"/>
      <c r="F374" s="3"/>
      <c r="G374" s="3"/>
      <c r="H374" s="2"/>
      <c r="I374" s="20"/>
      <c r="J374" s="20"/>
      <c r="K374" s="143"/>
      <c r="L374" s="146"/>
      <c r="M374" s="146"/>
      <c r="N374" s="107"/>
      <c r="O374" s="107"/>
      <c r="P374" s="110"/>
      <c r="Q374" t="s">
        <v>313</v>
      </c>
    </row>
    <row r="375" spans="1:17" x14ac:dyDescent="0.25">
      <c r="A375" s="115"/>
      <c r="B375" s="116"/>
      <c r="C375" s="11" t="s">
        <v>169</v>
      </c>
      <c r="D375" s="2"/>
      <c r="E375" s="3"/>
      <c r="F375" s="3"/>
      <c r="G375" s="3"/>
      <c r="H375" s="2"/>
      <c r="I375" s="20">
        <f>I376+I377</f>
        <v>69598</v>
      </c>
      <c r="J375" s="20">
        <f>J376+J377</f>
        <v>54447.072999999997</v>
      </c>
      <c r="K375" s="143"/>
      <c r="L375" s="146"/>
      <c r="M375" s="146"/>
      <c r="N375" s="107"/>
      <c r="O375" s="107"/>
      <c r="P375" s="110"/>
    </row>
    <row r="376" spans="1:17" ht="15" customHeight="1" x14ac:dyDescent="0.25">
      <c r="A376" s="115"/>
      <c r="B376" s="116"/>
      <c r="C376" s="11" t="s">
        <v>20</v>
      </c>
      <c r="D376" s="2">
        <v>917</v>
      </c>
      <c r="E376" s="3" t="s">
        <v>55</v>
      </c>
      <c r="F376" s="3" t="s">
        <v>56</v>
      </c>
      <c r="G376" s="3" t="s">
        <v>57</v>
      </c>
      <c r="H376" s="2">
        <v>600</v>
      </c>
      <c r="I376" s="20">
        <v>69598</v>
      </c>
      <c r="J376" s="20">
        <v>54447.072999999997</v>
      </c>
      <c r="K376" s="143"/>
      <c r="L376" s="146"/>
      <c r="M376" s="146"/>
      <c r="N376" s="107"/>
      <c r="O376" s="107"/>
      <c r="P376" s="110"/>
    </row>
    <row r="377" spans="1:17" ht="15" customHeight="1" x14ac:dyDescent="0.25">
      <c r="A377" s="115"/>
      <c r="B377" s="116"/>
      <c r="C377" s="11" t="s">
        <v>39</v>
      </c>
      <c r="D377" s="2"/>
      <c r="E377" s="3"/>
      <c r="F377" s="3"/>
      <c r="G377" s="3"/>
      <c r="H377" s="2"/>
      <c r="I377" s="20"/>
      <c r="J377" s="20"/>
      <c r="K377" s="144"/>
      <c r="L377" s="147"/>
      <c r="M377" s="147"/>
      <c r="N377" s="108"/>
      <c r="O377" s="108"/>
      <c r="P377" s="111"/>
    </row>
    <row r="378" spans="1:17" x14ac:dyDescent="0.25">
      <c r="A378" s="115" t="s">
        <v>156</v>
      </c>
      <c r="B378" s="116" t="s">
        <v>259</v>
      </c>
      <c r="C378" s="11" t="s">
        <v>19</v>
      </c>
      <c r="D378" s="2"/>
      <c r="E378" s="3"/>
      <c r="F378" s="3"/>
      <c r="G378" s="3"/>
      <c r="H378" s="2"/>
      <c r="I378" s="20">
        <f>I379+I380</f>
        <v>4644</v>
      </c>
      <c r="J378" s="20">
        <f>J379+J380</f>
        <v>2465.7710000000002</v>
      </c>
      <c r="K378" s="142" t="s">
        <v>23</v>
      </c>
      <c r="L378" s="145" t="s">
        <v>177</v>
      </c>
      <c r="M378" s="145" t="s">
        <v>178</v>
      </c>
      <c r="N378" s="106">
        <v>68.67</v>
      </c>
      <c r="O378" s="106">
        <v>66.27</v>
      </c>
      <c r="P378" s="109" t="s">
        <v>370</v>
      </c>
      <c r="Q378" t="s">
        <v>316</v>
      </c>
    </row>
    <row r="379" spans="1:17" x14ac:dyDescent="0.25">
      <c r="A379" s="115"/>
      <c r="B379" s="116"/>
      <c r="C379" s="11" t="s">
        <v>49</v>
      </c>
      <c r="D379" s="2"/>
      <c r="E379" s="3"/>
      <c r="F379" s="3"/>
      <c r="G379" s="3"/>
      <c r="H379" s="2"/>
      <c r="I379" s="20"/>
      <c r="J379" s="20"/>
      <c r="K379" s="143"/>
      <c r="L379" s="146"/>
      <c r="M379" s="146"/>
      <c r="N379" s="107"/>
      <c r="O379" s="107"/>
      <c r="P379" s="110"/>
      <c r="Q379" t="s">
        <v>313</v>
      </c>
    </row>
    <row r="380" spans="1:17" x14ac:dyDescent="0.25">
      <c r="A380" s="115"/>
      <c r="B380" s="116"/>
      <c r="C380" s="11" t="s">
        <v>169</v>
      </c>
      <c r="D380" s="2"/>
      <c r="E380" s="3"/>
      <c r="F380" s="3"/>
      <c r="G380" s="3"/>
      <c r="H380" s="2"/>
      <c r="I380" s="20">
        <f>I381+I382</f>
        <v>4644</v>
      </c>
      <c r="J380" s="20">
        <f>J381+J382</f>
        <v>2465.7710000000002</v>
      </c>
      <c r="K380" s="143"/>
      <c r="L380" s="146"/>
      <c r="M380" s="146"/>
      <c r="N380" s="107"/>
      <c r="O380" s="107"/>
      <c r="P380" s="110"/>
    </row>
    <row r="381" spans="1:17" x14ac:dyDescent="0.25">
      <c r="A381" s="115"/>
      <c r="B381" s="116"/>
      <c r="C381" s="11" t="s">
        <v>20</v>
      </c>
      <c r="D381" s="5">
        <v>914</v>
      </c>
      <c r="E381" s="6" t="s">
        <v>55</v>
      </c>
      <c r="F381" s="6" t="s">
        <v>56</v>
      </c>
      <c r="G381" s="6" t="s">
        <v>57</v>
      </c>
      <c r="H381" s="5">
        <v>300</v>
      </c>
      <c r="I381" s="20">
        <v>4644</v>
      </c>
      <c r="J381" s="20">
        <v>2465.7710000000002</v>
      </c>
      <c r="K381" s="143"/>
      <c r="L381" s="146"/>
      <c r="M381" s="146"/>
      <c r="N381" s="107"/>
      <c r="O381" s="107"/>
      <c r="P381" s="110"/>
    </row>
    <row r="382" spans="1:17" x14ac:dyDescent="0.25">
      <c r="A382" s="115"/>
      <c r="B382" s="116"/>
      <c r="C382" s="11" t="s">
        <v>39</v>
      </c>
      <c r="D382" s="2"/>
      <c r="E382" s="3"/>
      <c r="F382" s="3"/>
      <c r="G382" s="3"/>
      <c r="H382" s="2"/>
      <c r="I382" s="20"/>
      <c r="J382" s="20"/>
      <c r="K382" s="144"/>
      <c r="L382" s="147"/>
      <c r="M382" s="147"/>
      <c r="N382" s="108"/>
      <c r="O382" s="108"/>
      <c r="P382" s="111"/>
    </row>
    <row r="383" spans="1:17" x14ac:dyDescent="0.25">
      <c r="A383" s="115" t="s">
        <v>157</v>
      </c>
      <c r="B383" s="116" t="s">
        <v>52</v>
      </c>
      <c r="C383" s="11" t="s">
        <v>19</v>
      </c>
      <c r="D383" s="2"/>
      <c r="E383" s="3"/>
      <c r="F383" s="3"/>
      <c r="G383" s="3"/>
      <c r="H383" s="2"/>
      <c r="I383" s="20">
        <f>I384+I385</f>
        <v>2276</v>
      </c>
      <c r="J383" s="20">
        <f>J384+J385</f>
        <v>1311.6</v>
      </c>
      <c r="K383" s="142" t="s">
        <v>23</v>
      </c>
      <c r="L383" s="145" t="s">
        <v>177</v>
      </c>
      <c r="M383" s="145" t="s">
        <v>178</v>
      </c>
      <c r="N383" s="106">
        <v>68.67</v>
      </c>
      <c r="O383" s="106">
        <v>66.27</v>
      </c>
      <c r="P383" s="109" t="s">
        <v>372</v>
      </c>
    </row>
    <row r="384" spans="1:17" x14ac:dyDescent="0.25">
      <c r="A384" s="115"/>
      <c r="B384" s="116"/>
      <c r="C384" s="11" t="s">
        <v>49</v>
      </c>
      <c r="D384" s="2"/>
      <c r="E384" s="3"/>
      <c r="F384" s="3"/>
      <c r="G384" s="3"/>
      <c r="H384" s="2"/>
      <c r="I384" s="20"/>
      <c r="J384" s="20"/>
      <c r="K384" s="143"/>
      <c r="L384" s="146"/>
      <c r="M384" s="146"/>
      <c r="N384" s="107"/>
      <c r="O384" s="107"/>
      <c r="P384" s="110"/>
    </row>
    <row r="385" spans="1:17" x14ac:dyDescent="0.25">
      <c r="A385" s="115"/>
      <c r="B385" s="116"/>
      <c r="C385" s="11" t="s">
        <v>169</v>
      </c>
      <c r="D385" s="2"/>
      <c r="E385" s="3"/>
      <c r="F385" s="3"/>
      <c r="G385" s="3"/>
      <c r="H385" s="2"/>
      <c r="I385" s="20">
        <f>I386+I387</f>
        <v>2276</v>
      </c>
      <c r="J385" s="20">
        <f>J386+J387</f>
        <v>1311.6</v>
      </c>
      <c r="K385" s="143"/>
      <c r="L385" s="146"/>
      <c r="M385" s="146"/>
      <c r="N385" s="107"/>
      <c r="O385" s="107"/>
      <c r="P385" s="110"/>
    </row>
    <row r="386" spans="1:17" x14ac:dyDescent="0.25">
      <c r="A386" s="115"/>
      <c r="B386" s="116"/>
      <c r="C386" s="11" t="s">
        <v>20</v>
      </c>
      <c r="D386" s="5">
        <v>914</v>
      </c>
      <c r="E386" s="6" t="s">
        <v>55</v>
      </c>
      <c r="F386" s="6" t="s">
        <v>198</v>
      </c>
      <c r="G386" s="6" t="s">
        <v>238</v>
      </c>
      <c r="H386" s="5">
        <v>600</v>
      </c>
      <c r="I386" s="20">
        <v>2276</v>
      </c>
      <c r="J386" s="20">
        <v>1311.6</v>
      </c>
      <c r="K386" s="143"/>
      <c r="L386" s="146"/>
      <c r="M386" s="146"/>
      <c r="N386" s="107"/>
      <c r="O386" s="107"/>
      <c r="P386" s="110"/>
    </row>
    <row r="387" spans="1:17" x14ac:dyDescent="0.25">
      <c r="A387" s="115"/>
      <c r="B387" s="116"/>
      <c r="C387" s="11" t="s">
        <v>39</v>
      </c>
      <c r="D387" s="2"/>
      <c r="E387" s="3"/>
      <c r="F387" s="3"/>
      <c r="G387" s="3"/>
      <c r="H387" s="2"/>
      <c r="I387" s="20"/>
      <c r="J387" s="20"/>
      <c r="K387" s="144"/>
      <c r="L387" s="147"/>
      <c r="M387" s="147"/>
      <c r="N387" s="108"/>
      <c r="O387" s="108"/>
      <c r="P387" s="111"/>
    </row>
    <row r="388" spans="1:17" x14ac:dyDescent="0.25">
      <c r="A388" s="115" t="s">
        <v>158</v>
      </c>
      <c r="B388" s="230" t="s">
        <v>80</v>
      </c>
      <c r="C388" s="11" t="s">
        <v>19</v>
      </c>
      <c r="D388" s="2"/>
      <c r="E388" s="3"/>
      <c r="F388" s="3"/>
      <c r="G388" s="3"/>
      <c r="H388" s="2"/>
      <c r="I388" s="20">
        <f>I389+I390</f>
        <v>1500</v>
      </c>
      <c r="J388" s="20">
        <f>J389+J390</f>
        <v>519.6</v>
      </c>
      <c r="K388" s="142" t="s">
        <v>23</v>
      </c>
      <c r="L388" s="145" t="s">
        <v>177</v>
      </c>
      <c r="M388" s="145" t="s">
        <v>178</v>
      </c>
      <c r="N388" s="106">
        <v>68.67</v>
      </c>
      <c r="O388" s="106">
        <v>66.27</v>
      </c>
      <c r="P388" s="109" t="s">
        <v>326</v>
      </c>
    </row>
    <row r="389" spans="1:17" x14ac:dyDescent="0.25">
      <c r="A389" s="115"/>
      <c r="B389" s="231"/>
      <c r="C389" s="11" t="s">
        <v>49</v>
      </c>
      <c r="D389" s="2"/>
      <c r="E389" s="3"/>
      <c r="F389" s="3"/>
      <c r="G389" s="3"/>
      <c r="H389" s="2"/>
      <c r="I389" s="20"/>
      <c r="J389" s="20"/>
      <c r="K389" s="143"/>
      <c r="L389" s="146"/>
      <c r="M389" s="146"/>
      <c r="N389" s="107"/>
      <c r="O389" s="107"/>
      <c r="P389" s="110"/>
    </row>
    <row r="390" spans="1:17" x14ac:dyDescent="0.25">
      <c r="A390" s="115"/>
      <c r="B390" s="231"/>
      <c r="C390" s="11" t="s">
        <v>169</v>
      </c>
      <c r="D390" s="2"/>
      <c r="E390" s="3"/>
      <c r="F390" s="3"/>
      <c r="G390" s="3"/>
      <c r="H390" s="2"/>
      <c r="I390" s="20">
        <f>I391+I392</f>
        <v>1500</v>
      </c>
      <c r="J390" s="20">
        <f>J391+J392</f>
        <v>519.6</v>
      </c>
      <c r="K390" s="143"/>
      <c r="L390" s="146"/>
      <c r="M390" s="146"/>
      <c r="N390" s="107"/>
      <c r="O390" s="107"/>
      <c r="P390" s="110"/>
      <c r="Q390" t="s">
        <v>297</v>
      </c>
    </row>
    <row r="391" spans="1:17" ht="15.75" customHeight="1" x14ac:dyDescent="0.25">
      <c r="A391" s="115"/>
      <c r="B391" s="231"/>
      <c r="C391" s="11" t="s">
        <v>20</v>
      </c>
      <c r="D391" s="5">
        <v>914</v>
      </c>
      <c r="E391" s="6" t="s">
        <v>21</v>
      </c>
      <c r="F391" s="6" t="s">
        <v>21</v>
      </c>
      <c r="G391" s="6" t="s">
        <v>239</v>
      </c>
      <c r="H391" s="5">
        <v>200</v>
      </c>
      <c r="I391" s="20">
        <v>1500</v>
      </c>
      <c r="J391" s="20">
        <v>519.6</v>
      </c>
      <c r="K391" s="143"/>
      <c r="L391" s="146"/>
      <c r="M391" s="146"/>
      <c r="N391" s="107"/>
      <c r="O391" s="107"/>
      <c r="P391" s="110"/>
    </row>
    <row r="392" spans="1:17" x14ac:dyDescent="0.25">
      <c r="A392" s="115"/>
      <c r="B392" s="232"/>
      <c r="C392" s="11" t="s">
        <v>39</v>
      </c>
      <c r="D392" s="2"/>
      <c r="E392" s="3"/>
      <c r="F392" s="3"/>
      <c r="G392" s="3"/>
      <c r="H392" s="2"/>
      <c r="I392" s="20"/>
      <c r="J392" s="20"/>
      <c r="K392" s="144"/>
      <c r="L392" s="147"/>
      <c r="M392" s="147"/>
      <c r="N392" s="108"/>
      <c r="O392" s="108"/>
      <c r="P392" s="111"/>
    </row>
    <row r="393" spans="1:17" ht="16.5" customHeight="1" x14ac:dyDescent="0.25">
      <c r="A393" s="115" t="s">
        <v>159</v>
      </c>
      <c r="B393" s="116" t="s">
        <v>53</v>
      </c>
      <c r="C393" s="11" t="s">
        <v>19</v>
      </c>
      <c r="D393" s="2">
        <v>914</v>
      </c>
      <c r="E393" s="3" t="s">
        <v>74</v>
      </c>
      <c r="F393" s="3" t="s">
        <v>75</v>
      </c>
      <c r="G393" s="3" t="s">
        <v>76</v>
      </c>
      <c r="H393" s="2">
        <v>300</v>
      </c>
      <c r="I393" s="20">
        <f>I394+I395</f>
        <v>59000</v>
      </c>
      <c r="J393" s="20">
        <f>J394+J395</f>
        <v>27000</v>
      </c>
      <c r="K393" s="142" t="s">
        <v>23</v>
      </c>
      <c r="L393" s="145" t="s">
        <v>177</v>
      </c>
      <c r="M393" s="145" t="s">
        <v>178</v>
      </c>
      <c r="N393" s="106">
        <v>68.67</v>
      </c>
      <c r="O393" s="106">
        <v>66.27</v>
      </c>
      <c r="P393" s="233" t="s">
        <v>373</v>
      </c>
    </row>
    <row r="394" spans="1:17" x14ac:dyDescent="0.25">
      <c r="A394" s="115"/>
      <c r="B394" s="116"/>
      <c r="C394" s="11" t="s">
        <v>49</v>
      </c>
      <c r="D394" s="2"/>
      <c r="E394" s="3"/>
      <c r="F394" s="3"/>
      <c r="G394" s="3"/>
      <c r="H394" s="2"/>
      <c r="I394" s="20">
        <v>58410</v>
      </c>
      <c r="J394" s="20">
        <v>26730</v>
      </c>
      <c r="K394" s="143"/>
      <c r="L394" s="146"/>
      <c r="M394" s="146"/>
      <c r="N394" s="107"/>
      <c r="O394" s="107"/>
      <c r="P394" s="234"/>
    </row>
    <row r="395" spans="1:17" x14ac:dyDescent="0.25">
      <c r="A395" s="115"/>
      <c r="B395" s="116"/>
      <c r="C395" s="11" t="s">
        <v>169</v>
      </c>
      <c r="D395" s="2"/>
      <c r="E395" s="3"/>
      <c r="F395" s="3"/>
      <c r="G395" s="3"/>
      <c r="H395" s="2"/>
      <c r="I395" s="20">
        <f>I396+I397</f>
        <v>590</v>
      </c>
      <c r="J395" s="20">
        <f>J396+J397</f>
        <v>270</v>
      </c>
      <c r="K395" s="143"/>
      <c r="L395" s="146"/>
      <c r="M395" s="146"/>
      <c r="N395" s="107"/>
      <c r="O395" s="107"/>
      <c r="P395" s="234"/>
    </row>
    <row r="396" spans="1:17" x14ac:dyDescent="0.25">
      <c r="A396" s="115"/>
      <c r="B396" s="116"/>
      <c r="C396" s="11" t="s">
        <v>20</v>
      </c>
      <c r="D396" s="5"/>
      <c r="E396" s="6"/>
      <c r="F396" s="6"/>
      <c r="G396" s="6"/>
      <c r="H396" s="5"/>
      <c r="I396" s="20">
        <v>590</v>
      </c>
      <c r="J396" s="20">
        <v>270</v>
      </c>
      <c r="K396" s="143"/>
      <c r="L396" s="146"/>
      <c r="M396" s="146"/>
      <c r="N396" s="107"/>
      <c r="O396" s="107"/>
      <c r="P396" s="234"/>
      <c r="Q396" t="s">
        <v>314</v>
      </c>
    </row>
    <row r="397" spans="1:17" x14ac:dyDescent="0.25">
      <c r="A397" s="115"/>
      <c r="B397" s="116"/>
      <c r="C397" s="11" t="s">
        <v>39</v>
      </c>
      <c r="D397" s="2"/>
      <c r="E397" s="3"/>
      <c r="F397" s="3"/>
      <c r="G397" s="3"/>
      <c r="H397" s="2"/>
      <c r="I397" s="20"/>
      <c r="J397" s="20"/>
      <c r="K397" s="144"/>
      <c r="L397" s="147"/>
      <c r="M397" s="147"/>
      <c r="N397" s="108"/>
      <c r="O397" s="108"/>
      <c r="P397" s="235"/>
    </row>
    <row r="398" spans="1:17" x14ac:dyDescent="0.25">
      <c r="A398" s="115" t="s">
        <v>160</v>
      </c>
      <c r="B398" s="236" t="s">
        <v>78</v>
      </c>
      <c r="C398" s="11" t="s">
        <v>19</v>
      </c>
      <c r="D398" s="2"/>
      <c r="E398" s="3"/>
      <c r="F398" s="3"/>
      <c r="G398" s="3"/>
      <c r="H398" s="2"/>
      <c r="I398" s="20">
        <f>I399+I400</f>
        <v>98400</v>
      </c>
      <c r="J398" s="20">
        <f>J399+J400</f>
        <v>9000</v>
      </c>
      <c r="K398" s="142" t="s">
        <v>23</v>
      </c>
      <c r="L398" s="145" t="s">
        <v>177</v>
      </c>
      <c r="M398" s="145" t="s">
        <v>178</v>
      </c>
      <c r="N398" s="106">
        <v>68.67</v>
      </c>
      <c r="O398" s="106">
        <v>66.27</v>
      </c>
      <c r="P398" s="109" t="s">
        <v>374</v>
      </c>
    </row>
    <row r="399" spans="1:17" x14ac:dyDescent="0.25">
      <c r="A399" s="115"/>
      <c r="B399" s="105"/>
      <c r="C399" s="11" t="s">
        <v>49</v>
      </c>
      <c r="D399" s="2"/>
      <c r="E399" s="3"/>
      <c r="F399" s="3"/>
      <c r="G399" s="3"/>
      <c r="H399" s="2"/>
      <c r="I399" s="20"/>
      <c r="J399" s="20"/>
      <c r="K399" s="143"/>
      <c r="L399" s="146"/>
      <c r="M399" s="146"/>
      <c r="N399" s="107"/>
      <c r="O399" s="107"/>
      <c r="P399" s="110"/>
    </row>
    <row r="400" spans="1:17" x14ac:dyDescent="0.25">
      <c r="A400" s="115"/>
      <c r="B400" s="105"/>
      <c r="C400" s="11" t="s">
        <v>169</v>
      </c>
      <c r="D400" s="2"/>
      <c r="E400" s="3"/>
      <c r="F400" s="3"/>
      <c r="G400" s="3"/>
      <c r="H400" s="2"/>
      <c r="I400" s="20">
        <f>I401+I402</f>
        <v>98400</v>
      </c>
      <c r="J400" s="20">
        <f>J401+J402</f>
        <v>9000</v>
      </c>
      <c r="K400" s="143"/>
      <c r="L400" s="146"/>
      <c r="M400" s="146"/>
      <c r="N400" s="107"/>
      <c r="O400" s="107"/>
      <c r="P400" s="110"/>
    </row>
    <row r="401" spans="1:17" x14ac:dyDescent="0.25">
      <c r="A401" s="115"/>
      <c r="B401" s="105"/>
      <c r="C401" s="11" t="s">
        <v>20</v>
      </c>
      <c r="D401" s="5">
        <v>914</v>
      </c>
      <c r="E401" s="6" t="s">
        <v>74</v>
      </c>
      <c r="F401" s="6" t="s">
        <v>75</v>
      </c>
      <c r="G401" s="3" t="s">
        <v>79</v>
      </c>
      <c r="H401" s="5">
        <v>300</v>
      </c>
      <c r="I401" s="20">
        <v>98400</v>
      </c>
      <c r="J401" s="20">
        <v>9000</v>
      </c>
      <c r="K401" s="143"/>
      <c r="L401" s="146"/>
      <c r="M401" s="146"/>
      <c r="N401" s="107"/>
      <c r="O401" s="107"/>
      <c r="P401" s="110"/>
      <c r="Q401" t="s">
        <v>314</v>
      </c>
    </row>
    <row r="402" spans="1:17" x14ac:dyDescent="0.25">
      <c r="A402" s="115"/>
      <c r="B402" s="105"/>
      <c r="C402" s="11" t="s">
        <v>39</v>
      </c>
      <c r="D402" s="2"/>
      <c r="E402" s="3"/>
      <c r="F402" s="3"/>
      <c r="G402" s="3"/>
      <c r="H402" s="2"/>
      <c r="I402" s="20"/>
      <c r="J402" s="20"/>
      <c r="K402" s="144"/>
      <c r="L402" s="147"/>
      <c r="M402" s="147"/>
      <c r="N402" s="108"/>
      <c r="O402" s="108"/>
      <c r="P402" s="111"/>
    </row>
    <row r="403" spans="1:17" x14ac:dyDescent="0.25">
      <c r="A403" s="115" t="s">
        <v>161</v>
      </c>
      <c r="B403" s="105" t="s">
        <v>54</v>
      </c>
      <c r="C403" s="11" t="s">
        <v>19</v>
      </c>
      <c r="D403" s="2">
        <v>914</v>
      </c>
      <c r="E403" s="3" t="s">
        <v>74</v>
      </c>
      <c r="F403" s="3" t="s">
        <v>75</v>
      </c>
      <c r="G403" s="3" t="s">
        <v>77</v>
      </c>
      <c r="H403" s="2">
        <v>300</v>
      </c>
      <c r="I403" s="20">
        <f>I404+I405</f>
        <v>6800</v>
      </c>
      <c r="J403" s="20">
        <f>J404+J405</f>
        <v>6799.9999500000004</v>
      </c>
      <c r="K403" s="142" t="s">
        <v>23</v>
      </c>
      <c r="L403" s="145" t="s">
        <v>177</v>
      </c>
      <c r="M403" s="145" t="s">
        <v>178</v>
      </c>
      <c r="N403" s="106">
        <v>68.67</v>
      </c>
      <c r="O403" s="106">
        <v>66.27</v>
      </c>
      <c r="P403" s="227" t="s">
        <v>375</v>
      </c>
    </row>
    <row r="404" spans="1:17" x14ac:dyDescent="0.25">
      <c r="A404" s="115"/>
      <c r="B404" s="105"/>
      <c r="C404" s="11" t="s">
        <v>49</v>
      </c>
      <c r="D404" s="5"/>
      <c r="E404" s="6"/>
      <c r="F404" s="6"/>
      <c r="G404" s="6"/>
      <c r="H404" s="5"/>
      <c r="I404" s="20"/>
      <c r="J404" s="20"/>
      <c r="K404" s="143"/>
      <c r="L404" s="146"/>
      <c r="M404" s="146"/>
      <c r="N404" s="107"/>
      <c r="O404" s="107"/>
      <c r="P404" s="237"/>
    </row>
    <row r="405" spans="1:17" x14ac:dyDescent="0.25">
      <c r="A405" s="115"/>
      <c r="B405" s="105"/>
      <c r="C405" s="11" t="s">
        <v>169</v>
      </c>
      <c r="D405" s="5"/>
      <c r="E405" s="6"/>
      <c r="F405" s="6"/>
      <c r="G405" s="6"/>
      <c r="H405" s="5"/>
      <c r="I405" s="20">
        <f>I406+I407</f>
        <v>6800</v>
      </c>
      <c r="J405" s="20">
        <f>J406+J407</f>
        <v>6799.9999500000004</v>
      </c>
      <c r="K405" s="143"/>
      <c r="L405" s="146"/>
      <c r="M405" s="146"/>
      <c r="N405" s="107"/>
      <c r="O405" s="107"/>
      <c r="P405" s="237"/>
    </row>
    <row r="406" spans="1:17" x14ac:dyDescent="0.25">
      <c r="A406" s="115"/>
      <c r="B406" s="105"/>
      <c r="C406" s="11" t="s">
        <v>20</v>
      </c>
      <c r="D406" s="5"/>
      <c r="E406" s="6"/>
      <c r="F406" s="6"/>
      <c r="G406" s="6"/>
      <c r="H406" s="5"/>
      <c r="I406" s="20">
        <v>6800</v>
      </c>
      <c r="J406" s="20">
        <v>6799.9999500000004</v>
      </c>
      <c r="K406" s="143"/>
      <c r="L406" s="146"/>
      <c r="M406" s="146"/>
      <c r="N406" s="107"/>
      <c r="O406" s="107"/>
      <c r="P406" s="237"/>
      <c r="Q406" t="s">
        <v>321</v>
      </c>
    </row>
    <row r="407" spans="1:17" x14ac:dyDescent="0.25">
      <c r="A407" s="115"/>
      <c r="B407" s="105"/>
      <c r="C407" s="11" t="s">
        <v>39</v>
      </c>
      <c r="D407" s="2"/>
      <c r="E407" s="3"/>
      <c r="F407" s="3"/>
      <c r="G407" s="3"/>
      <c r="H407" s="2"/>
      <c r="I407" s="20"/>
      <c r="J407" s="20"/>
      <c r="K407" s="144"/>
      <c r="L407" s="147"/>
      <c r="M407" s="147"/>
      <c r="N407" s="108"/>
      <c r="O407" s="108"/>
      <c r="P407" s="238"/>
    </row>
    <row r="408" spans="1:17" ht="23.25" customHeight="1" x14ac:dyDescent="0.25">
      <c r="A408" s="127"/>
      <c r="B408" s="128" t="s">
        <v>162</v>
      </c>
      <c r="C408" s="18" t="s">
        <v>19</v>
      </c>
      <c r="D408" s="8">
        <v>914</v>
      </c>
      <c r="E408" s="9"/>
      <c r="F408" s="9"/>
      <c r="G408" s="9" t="s">
        <v>81</v>
      </c>
      <c r="H408" s="8"/>
      <c r="I408" s="66">
        <f>I409+I410</f>
        <v>56321.7</v>
      </c>
      <c r="J408" s="66">
        <f>J409+J410</f>
        <v>7993</v>
      </c>
      <c r="K408" s="129" t="s">
        <v>23</v>
      </c>
      <c r="L408" s="217"/>
      <c r="M408" s="218"/>
      <c r="N408" s="218"/>
      <c r="O408" s="218"/>
      <c r="P408" s="219"/>
      <c r="Q408" s="77">
        <f>J408*100/I408</f>
        <v>14.191688106005325</v>
      </c>
    </row>
    <row r="409" spans="1:17" ht="25.5" x14ac:dyDescent="0.25">
      <c r="A409" s="127"/>
      <c r="B409" s="128"/>
      <c r="C409" s="18" t="s">
        <v>260</v>
      </c>
      <c r="D409" s="8"/>
      <c r="E409" s="9"/>
      <c r="F409" s="9"/>
      <c r="G409" s="9"/>
      <c r="H409" s="8"/>
      <c r="I409" s="66">
        <f>I414</f>
        <v>56051.5</v>
      </c>
      <c r="J409" s="66">
        <f>J414</f>
        <v>7913.0699699999996</v>
      </c>
      <c r="K409" s="130"/>
      <c r="L409" s="220"/>
      <c r="M409" s="221"/>
      <c r="N409" s="221"/>
      <c r="O409" s="221"/>
      <c r="P409" s="222"/>
      <c r="Q409" s="77">
        <f t="shared" ref="Q409:Q412" si="4">J409*100/I409</f>
        <v>14.117499032140085</v>
      </c>
    </row>
    <row r="410" spans="1:17" ht="25.5" x14ac:dyDescent="0.25">
      <c r="A410" s="127"/>
      <c r="B410" s="128"/>
      <c r="C410" s="18" t="s">
        <v>261</v>
      </c>
      <c r="D410" s="8"/>
      <c r="E410" s="9"/>
      <c r="F410" s="9"/>
      <c r="G410" s="9"/>
      <c r="H410" s="8"/>
      <c r="I410" s="66">
        <f>I411+I412</f>
        <v>270.2</v>
      </c>
      <c r="J410" s="66">
        <f>J411+J412</f>
        <v>79.930030000000002</v>
      </c>
      <c r="K410" s="130"/>
      <c r="L410" s="220"/>
      <c r="M410" s="221"/>
      <c r="N410" s="221"/>
      <c r="O410" s="221"/>
      <c r="P410" s="222"/>
      <c r="Q410" s="77">
        <f t="shared" si="4"/>
        <v>29.581802368615843</v>
      </c>
    </row>
    <row r="411" spans="1:17" ht="25.5" x14ac:dyDescent="0.25">
      <c r="A411" s="127"/>
      <c r="B411" s="128"/>
      <c r="C411" s="18" t="s">
        <v>262</v>
      </c>
      <c r="D411" s="7"/>
      <c r="E411" s="10"/>
      <c r="F411" s="10"/>
      <c r="G411" s="10"/>
      <c r="H411" s="7"/>
      <c r="I411" s="66">
        <f>I416</f>
        <v>270.2</v>
      </c>
      <c r="J411" s="66">
        <f>J416</f>
        <v>79.930030000000002</v>
      </c>
      <c r="K411" s="130"/>
      <c r="L411" s="220"/>
      <c r="M411" s="221"/>
      <c r="N411" s="221"/>
      <c r="O411" s="221"/>
      <c r="P411" s="222"/>
      <c r="Q411" s="77">
        <f t="shared" si="4"/>
        <v>29.581802368615843</v>
      </c>
    </row>
    <row r="412" spans="1:17" x14ac:dyDescent="0.25">
      <c r="A412" s="127"/>
      <c r="B412" s="128"/>
      <c r="C412" s="18" t="s">
        <v>39</v>
      </c>
      <c r="D412" s="8"/>
      <c r="E412" s="9"/>
      <c r="F412" s="9"/>
      <c r="G412" s="9"/>
      <c r="H412" s="8"/>
      <c r="I412" s="66">
        <f>I417</f>
        <v>0</v>
      </c>
      <c r="J412" s="66">
        <f>J417</f>
        <v>0</v>
      </c>
      <c r="K412" s="131"/>
      <c r="L412" s="223"/>
      <c r="M412" s="224"/>
      <c r="N412" s="224"/>
      <c r="O412" s="224"/>
      <c r="P412" s="225"/>
      <c r="Q412" s="77" t="e">
        <f t="shared" si="4"/>
        <v>#DIV/0!</v>
      </c>
    </row>
    <row r="413" spans="1:17" ht="17.25" customHeight="1" x14ac:dyDescent="0.25">
      <c r="A413" s="115" t="s">
        <v>163</v>
      </c>
      <c r="B413" s="105" t="s">
        <v>165</v>
      </c>
      <c r="C413" s="11" t="s">
        <v>19</v>
      </c>
      <c r="D413" s="2">
        <v>914</v>
      </c>
      <c r="E413" s="3" t="s">
        <v>21</v>
      </c>
      <c r="F413" s="3" t="s">
        <v>21</v>
      </c>
      <c r="G413" s="3" t="s">
        <v>240</v>
      </c>
      <c r="H413" s="2">
        <v>200</v>
      </c>
      <c r="I413" s="20">
        <f>I414+I415</f>
        <v>56321.7</v>
      </c>
      <c r="J413" s="20">
        <f>J418</f>
        <v>7993</v>
      </c>
      <c r="K413" s="142" t="s">
        <v>23</v>
      </c>
      <c r="L413" s="145" t="s">
        <v>177</v>
      </c>
      <c r="M413" s="145" t="s">
        <v>178</v>
      </c>
      <c r="N413" s="106">
        <v>68.67</v>
      </c>
      <c r="O413" s="106">
        <v>66.27</v>
      </c>
      <c r="P413" s="112" t="s">
        <v>317</v>
      </c>
    </row>
    <row r="414" spans="1:17" x14ac:dyDescent="0.25">
      <c r="A414" s="115"/>
      <c r="B414" s="105"/>
      <c r="C414" s="11" t="s">
        <v>49</v>
      </c>
      <c r="D414" s="2"/>
      <c r="E414" s="3"/>
      <c r="F414" s="3"/>
      <c r="G414" s="3"/>
      <c r="H414" s="2"/>
      <c r="I414" s="20">
        <f>I419</f>
        <v>56051.5</v>
      </c>
      <c r="J414" s="20">
        <f>J419</f>
        <v>7913.0699699999996</v>
      </c>
      <c r="K414" s="143"/>
      <c r="L414" s="146"/>
      <c r="M414" s="146"/>
      <c r="N414" s="107"/>
      <c r="O414" s="107"/>
      <c r="P414" s="113"/>
    </row>
    <row r="415" spans="1:17" ht="21" customHeight="1" x14ac:dyDescent="0.25">
      <c r="A415" s="115"/>
      <c r="B415" s="105"/>
      <c r="C415" s="11" t="s">
        <v>169</v>
      </c>
      <c r="D415" s="2"/>
      <c r="E415" s="3"/>
      <c r="F415" s="3"/>
      <c r="G415" s="3"/>
      <c r="H415" s="2"/>
      <c r="I415" s="20">
        <f>I416+I417</f>
        <v>270.2</v>
      </c>
      <c r="J415" s="20">
        <f>J416+J417</f>
        <v>79.930030000000002</v>
      </c>
      <c r="K415" s="143"/>
      <c r="L415" s="146"/>
      <c r="M415" s="146"/>
      <c r="N415" s="107"/>
      <c r="O415" s="107"/>
      <c r="P415" s="113"/>
    </row>
    <row r="416" spans="1:17" x14ac:dyDescent="0.25">
      <c r="A416" s="115"/>
      <c r="B416" s="105"/>
      <c r="C416" s="11" t="s">
        <v>20</v>
      </c>
      <c r="D416" s="5"/>
      <c r="E416" s="6"/>
      <c r="F416" s="6"/>
      <c r="G416" s="6"/>
      <c r="H416" s="5"/>
      <c r="I416" s="20">
        <f>I421</f>
        <v>270.2</v>
      </c>
      <c r="J416" s="20">
        <f>J421</f>
        <v>79.930030000000002</v>
      </c>
      <c r="K416" s="143"/>
      <c r="L416" s="146"/>
      <c r="M416" s="146"/>
      <c r="N416" s="107"/>
      <c r="O416" s="107"/>
      <c r="P416" s="113"/>
      <c r="Q416" t="s">
        <v>313</v>
      </c>
    </row>
    <row r="417" spans="1:17" ht="20.25" customHeight="1" x14ac:dyDescent="0.25">
      <c r="A417" s="115"/>
      <c r="B417" s="105"/>
      <c r="C417" s="11" t="s">
        <v>39</v>
      </c>
      <c r="D417" s="2"/>
      <c r="E417" s="3"/>
      <c r="F417" s="3"/>
      <c r="G417" s="3"/>
      <c r="H417" s="2"/>
      <c r="I417" s="20">
        <f>I422</f>
        <v>0</v>
      </c>
      <c r="J417" s="20">
        <f>J422</f>
        <v>0</v>
      </c>
      <c r="K417" s="144"/>
      <c r="L417" s="147"/>
      <c r="M417" s="147"/>
      <c r="N417" s="108"/>
      <c r="O417" s="108"/>
      <c r="P417" s="114"/>
    </row>
    <row r="418" spans="1:17" ht="19.5" customHeight="1" x14ac:dyDescent="0.25">
      <c r="A418" s="115" t="s">
        <v>166</v>
      </c>
      <c r="B418" s="116" t="s">
        <v>167</v>
      </c>
      <c r="C418" s="11" t="s">
        <v>19</v>
      </c>
      <c r="D418" s="2">
        <v>914</v>
      </c>
      <c r="E418" s="3" t="s">
        <v>21</v>
      </c>
      <c r="F418" s="3" t="s">
        <v>21</v>
      </c>
      <c r="G418" s="3" t="s">
        <v>240</v>
      </c>
      <c r="H418" s="2">
        <v>200</v>
      </c>
      <c r="I418" s="20">
        <f>I419+I420</f>
        <v>56321.7</v>
      </c>
      <c r="J418" s="20">
        <f>J419+J420</f>
        <v>7993</v>
      </c>
      <c r="K418" s="142" t="s">
        <v>23</v>
      </c>
      <c r="L418" s="145" t="s">
        <v>177</v>
      </c>
      <c r="M418" s="145" t="s">
        <v>178</v>
      </c>
      <c r="N418" s="106">
        <v>68.67</v>
      </c>
      <c r="O418" s="106">
        <v>66.27</v>
      </c>
      <c r="P418" s="239" t="s">
        <v>376</v>
      </c>
    </row>
    <row r="419" spans="1:17" x14ac:dyDescent="0.25">
      <c r="A419" s="115"/>
      <c r="B419" s="116"/>
      <c r="C419" s="11" t="s">
        <v>49</v>
      </c>
      <c r="D419" s="2"/>
      <c r="E419" s="3"/>
      <c r="F419" s="3"/>
      <c r="G419" s="3"/>
      <c r="H419" s="2"/>
      <c r="I419" s="20">
        <v>56051.5</v>
      </c>
      <c r="J419" s="20">
        <v>7913.0699699999996</v>
      </c>
      <c r="K419" s="143"/>
      <c r="L419" s="146"/>
      <c r="M419" s="146"/>
      <c r="N419" s="107"/>
      <c r="O419" s="107"/>
      <c r="P419" s="240"/>
    </row>
    <row r="420" spans="1:17" x14ac:dyDescent="0.25">
      <c r="A420" s="115"/>
      <c r="B420" s="116"/>
      <c r="C420" s="11" t="s">
        <v>169</v>
      </c>
      <c r="D420" s="2"/>
      <c r="E420" s="3"/>
      <c r="F420" s="3"/>
      <c r="G420" s="3"/>
      <c r="H420" s="2"/>
      <c r="I420" s="20">
        <f>I421+I422</f>
        <v>270.2</v>
      </c>
      <c r="J420" s="20">
        <f>J421+J422</f>
        <v>79.930030000000002</v>
      </c>
      <c r="K420" s="143"/>
      <c r="L420" s="146"/>
      <c r="M420" s="146"/>
      <c r="N420" s="107"/>
      <c r="O420" s="107"/>
      <c r="P420" s="240"/>
    </row>
    <row r="421" spans="1:17" x14ac:dyDescent="0.25">
      <c r="A421" s="115"/>
      <c r="B421" s="116"/>
      <c r="C421" s="11" t="s">
        <v>20</v>
      </c>
      <c r="D421" s="5"/>
      <c r="E421" s="6"/>
      <c r="F421" s="6"/>
      <c r="G421" s="6"/>
      <c r="H421" s="5"/>
      <c r="I421" s="20">
        <v>270.2</v>
      </c>
      <c r="J421" s="20">
        <v>79.930030000000002</v>
      </c>
      <c r="K421" s="143"/>
      <c r="L421" s="146"/>
      <c r="M421" s="146"/>
      <c r="N421" s="107"/>
      <c r="O421" s="107"/>
      <c r="P421" s="240"/>
      <c r="Q421" t="s">
        <v>309</v>
      </c>
    </row>
    <row r="422" spans="1:17" ht="16.5" customHeight="1" x14ac:dyDescent="0.25">
      <c r="A422" s="115"/>
      <c r="B422" s="116"/>
      <c r="C422" s="11" t="s">
        <v>39</v>
      </c>
      <c r="D422" s="2"/>
      <c r="E422" s="3"/>
      <c r="F422" s="3"/>
      <c r="G422" s="3"/>
      <c r="H422" s="2"/>
      <c r="I422" s="20"/>
      <c r="J422" s="20"/>
      <c r="K422" s="144"/>
      <c r="L422" s="147"/>
      <c r="M422" s="147"/>
      <c r="N422" s="108"/>
      <c r="O422" s="108"/>
      <c r="P422" s="241"/>
    </row>
    <row r="423" spans="1:17" ht="18" customHeight="1" x14ac:dyDescent="0.25">
      <c r="A423" s="127">
        <v>5</v>
      </c>
      <c r="B423" s="128" t="s">
        <v>164</v>
      </c>
      <c r="C423" s="18" t="s">
        <v>19</v>
      </c>
      <c r="D423" s="53">
        <v>914</v>
      </c>
      <c r="E423" s="53"/>
      <c r="F423" s="53"/>
      <c r="G423" s="54" t="s">
        <v>241</v>
      </c>
      <c r="H423" s="55"/>
      <c r="I423" s="64">
        <f>I424+I425</f>
        <v>3735171.87</v>
      </c>
      <c r="J423" s="64">
        <f>J424+J425</f>
        <v>2801378.9</v>
      </c>
      <c r="K423" s="129" t="s">
        <v>23</v>
      </c>
      <c r="L423" s="217"/>
      <c r="M423" s="218"/>
      <c r="N423" s="218"/>
      <c r="O423" s="218"/>
      <c r="P423" s="219"/>
      <c r="Q423" s="77">
        <f>J423*100/I423</f>
        <v>74.999999933068679</v>
      </c>
    </row>
    <row r="424" spans="1:17" ht="25.5" x14ac:dyDescent="0.25">
      <c r="A424" s="127"/>
      <c r="B424" s="128"/>
      <c r="C424" s="18" t="s">
        <v>260</v>
      </c>
      <c r="D424" s="56"/>
      <c r="E424" s="57"/>
      <c r="F424" s="57"/>
      <c r="G424" s="57"/>
      <c r="H424" s="56"/>
      <c r="I424" s="65">
        <f>I429</f>
        <v>0</v>
      </c>
      <c r="J424" s="65">
        <f>J429</f>
        <v>0</v>
      </c>
      <c r="K424" s="130"/>
      <c r="L424" s="220"/>
      <c r="M424" s="221"/>
      <c r="N424" s="221"/>
      <c r="O424" s="221"/>
      <c r="P424" s="222"/>
      <c r="Q424" s="78"/>
    </row>
    <row r="425" spans="1:17" ht="25.5" x14ac:dyDescent="0.25">
      <c r="A425" s="127"/>
      <c r="B425" s="128"/>
      <c r="C425" s="18" t="s">
        <v>261</v>
      </c>
      <c r="D425" s="56"/>
      <c r="E425" s="57"/>
      <c r="F425" s="57"/>
      <c r="G425" s="57"/>
      <c r="H425" s="56"/>
      <c r="I425" s="65">
        <f>I426+I427</f>
        <v>3735171.87</v>
      </c>
      <c r="J425" s="65">
        <f>J426+J427</f>
        <v>2801378.9</v>
      </c>
      <c r="K425" s="130"/>
      <c r="L425" s="220"/>
      <c r="M425" s="221"/>
      <c r="N425" s="221"/>
      <c r="O425" s="221"/>
      <c r="P425" s="222"/>
      <c r="Q425" s="78"/>
    </row>
    <row r="426" spans="1:17" ht="25.5" x14ac:dyDescent="0.25">
      <c r="A426" s="127"/>
      <c r="B426" s="128"/>
      <c r="C426" s="18" t="s">
        <v>262</v>
      </c>
      <c r="D426" s="56"/>
      <c r="E426" s="57"/>
      <c r="F426" s="57"/>
      <c r="G426" s="57"/>
      <c r="H426" s="58"/>
      <c r="I426" s="65">
        <f>I431</f>
        <v>3735171.87</v>
      </c>
      <c r="J426" s="65">
        <f>J431</f>
        <v>2801378.9</v>
      </c>
      <c r="K426" s="130"/>
      <c r="L426" s="220"/>
      <c r="M426" s="221"/>
      <c r="N426" s="221"/>
      <c r="O426" s="221"/>
      <c r="P426" s="222"/>
      <c r="Q426" s="78"/>
    </row>
    <row r="427" spans="1:17" x14ac:dyDescent="0.25">
      <c r="A427" s="127"/>
      <c r="B427" s="128"/>
      <c r="C427" s="18" t="s">
        <v>39</v>
      </c>
      <c r="D427" s="56"/>
      <c r="E427" s="57"/>
      <c r="F427" s="57"/>
      <c r="G427" s="57"/>
      <c r="H427" s="56"/>
      <c r="I427" s="65">
        <f>I432</f>
        <v>0</v>
      </c>
      <c r="J427" s="65">
        <f>J432</f>
        <v>0</v>
      </c>
      <c r="K427" s="131"/>
      <c r="L427" s="223"/>
      <c r="M427" s="224"/>
      <c r="N427" s="224"/>
      <c r="O427" s="224"/>
      <c r="P427" s="225"/>
      <c r="Q427" s="78"/>
    </row>
    <row r="428" spans="1:17" x14ac:dyDescent="0.25">
      <c r="A428" s="140" t="s">
        <v>168</v>
      </c>
      <c r="B428" s="105" t="s">
        <v>263</v>
      </c>
      <c r="C428" s="13" t="s">
        <v>19</v>
      </c>
      <c r="D428" s="15">
        <v>914</v>
      </c>
      <c r="E428" s="16" t="s">
        <v>74</v>
      </c>
      <c r="F428" s="16" t="s">
        <v>75</v>
      </c>
      <c r="G428" s="16" t="s">
        <v>86</v>
      </c>
      <c r="H428" s="15">
        <v>300</v>
      </c>
      <c r="I428" s="20">
        <f>I429+I430</f>
        <v>3735171.87</v>
      </c>
      <c r="J428" s="20">
        <f>J429+J430</f>
        <v>2801378.9</v>
      </c>
      <c r="K428" s="142" t="s">
        <v>23</v>
      </c>
      <c r="L428" s="145" t="s">
        <v>177</v>
      </c>
      <c r="M428" s="145" t="s">
        <v>178</v>
      </c>
      <c r="N428" s="106">
        <v>68.67</v>
      </c>
      <c r="O428" s="106">
        <v>66.27</v>
      </c>
      <c r="P428" s="181" t="s">
        <v>402</v>
      </c>
    </row>
    <row r="429" spans="1:17" x14ac:dyDescent="0.25">
      <c r="A429" s="140"/>
      <c r="B429" s="105"/>
      <c r="C429" s="13" t="s">
        <v>49</v>
      </c>
      <c r="D429" s="15"/>
      <c r="E429" s="16"/>
      <c r="F429" s="16"/>
      <c r="G429" s="16"/>
      <c r="H429" s="15"/>
      <c r="I429" s="20"/>
      <c r="J429" s="20"/>
      <c r="K429" s="143"/>
      <c r="L429" s="146"/>
      <c r="M429" s="146"/>
      <c r="N429" s="107"/>
      <c r="O429" s="107"/>
      <c r="P429" s="181"/>
    </row>
    <row r="430" spans="1:17" x14ac:dyDescent="0.25">
      <c r="A430" s="140"/>
      <c r="B430" s="105"/>
      <c r="C430" s="13" t="s">
        <v>169</v>
      </c>
      <c r="D430" s="15"/>
      <c r="E430" s="16"/>
      <c r="F430" s="16"/>
      <c r="G430" s="16"/>
      <c r="H430" s="15"/>
      <c r="I430" s="20">
        <f>I431+I432</f>
        <v>3735171.87</v>
      </c>
      <c r="J430" s="20">
        <f>J431+J432</f>
        <v>2801378.9</v>
      </c>
      <c r="K430" s="143"/>
      <c r="L430" s="146"/>
      <c r="M430" s="146"/>
      <c r="N430" s="107"/>
      <c r="O430" s="107"/>
      <c r="P430" s="181"/>
      <c r="Q430" t="s">
        <v>318</v>
      </c>
    </row>
    <row r="431" spans="1:17" x14ac:dyDescent="0.25">
      <c r="A431" s="140"/>
      <c r="B431" s="105"/>
      <c r="C431" s="13" t="s">
        <v>20</v>
      </c>
      <c r="D431" s="14"/>
      <c r="E431" s="17"/>
      <c r="F431" s="17"/>
      <c r="G431" s="17"/>
      <c r="H431" s="14"/>
      <c r="I431" s="61">
        <v>3735171.87</v>
      </c>
      <c r="J431" s="20">
        <v>2801378.9</v>
      </c>
      <c r="K431" s="143"/>
      <c r="L431" s="146"/>
      <c r="M431" s="146"/>
      <c r="N431" s="107"/>
      <c r="O431" s="107"/>
      <c r="P431" s="181"/>
    </row>
    <row r="432" spans="1:17" x14ac:dyDescent="0.25">
      <c r="A432" s="140"/>
      <c r="B432" s="105"/>
      <c r="C432" s="13" t="s">
        <v>39</v>
      </c>
      <c r="D432" s="15"/>
      <c r="E432" s="16"/>
      <c r="F432" s="16"/>
      <c r="G432" s="16"/>
      <c r="H432" s="15"/>
      <c r="I432" s="20"/>
      <c r="J432" s="20"/>
      <c r="K432" s="144"/>
      <c r="L432" s="147"/>
      <c r="M432" s="147"/>
      <c r="N432" s="108"/>
      <c r="O432" s="108"/>
      <c r="P432" s="181"/>
    </row>
    <row r="433" spans="9:19" x14ac:dyDescent="0.25">
      <c r="I433" s="41"/>
      <c r="J433" s="41"/>
      <c r="K433" s="42"/>
      <c r="L433" s="43"/>
      <c r="M433" s="43"/>
      <c r="N433" s="41"/>
      <c r="O433" s="41"/>
      <c r="P433" s="41"/>
      <c r="Q433" s="41"/>
      <c r="R433" s="41"/>
      <c r="S433" s="41"/>
    </row>
    <row r="434" spans="9:19" x14ac:dyDescent="0.25">
      <c r="I434" s="41"/>
      <c r="J434" s="41"/>
      <c r="K434" s="42"/>
      <c r="L434" s="43"/>
      <c r="M434" s="43"/>
      <c r="N434" s="41"/>
      <c r="O434" s="41"/>
      <c r="P434" s="41"/>
      <c r="Q434" s="41"/>
      <c r="R434" s="41"/>
      <c r="S434" s="41"/>
    </row>
    <row r="435" spans="9:19" x14ac:dyDescent="0.25">
      <c r="I435" s="41"/>
      <c r="J435" s="41"/>
      <c r="K435" s="42"/>
      <c r="L435" s="43"/>
      <c r="M435" s="43"/>
      <c r="N435" s="41"/>
      <c r="O435" s="41"/>
      <c r="P435" s="41"/>
      <c r="Q435" s="41"/>
      <c r="R435" s="41"/>
      <c r="S435" s="41"/>
    </row>
    <row r="436" spans="9:19" x14ac:dyDescent="0.25">
      <c r="I436" s="41"/>
      <c r="J436" s="41"/>
      <c r="K436" s="42"/>
      <c r="L436" s="43"/>
      <c r="M436" s="43"/>
      <c r="N436" s="41"/>
      <c r="O436" s="41"/>
      <c r="P436" s="41"/>
      <c r="Q436" s="41"/>
      <c r="R436" s="41"/>
      <c r="S436" s="41"/>
    </row>
    <row r="437" spans="9:19" x14ac:dyDescent="0.25">
      <c r="I437" s="41"/>
      <c r="J437" s="41"/>
      <c r="K437" s="42"/>
      <c r="L437" s="43"/>
      <c r="M437" s="43"/>
      <c r="N437" s="41"/>
      <c r="O437" s="41"/>
      <c r="P437" s="41"/>
      <c r="Q437" s="41"/>
      <c r="R437" s="41"/>
      <c r="S437" s="41"/>
    </row>
    <row r="438" spans="9:19" x14ac:dyDescent="0.25">
      <c r="I438" s="41"/>
      <c r="J438" s="41"/>
      <c r="K438" s="42"/>
      <c r="L438" s="43"/>
      <c r="M438" s="43"/>
      <c r="N438" s="41"/>
      <c r="O438" s="41"/>
      <c r="P438" s="41"/>
    </row>
    <row r="439" spans="9:19" x14ac:dyDescent="0.25">
      <c r="I439" s="41"/>
      <c r="J439" s="41"/>
      <c r="K439" s="42"/>
      <c r="L439" s="43"/>
      <c r="M439" s="43"/>
      <c r="N439" s="41"/>
      <c r="O439" s="41"/>
      <c r="P439" s="41"/>
    </row>
    <row r="440" spans="9:19" x14ac:dyDescent="0.25">
      <c r="I440" s="41"/>
      <c r="J440" s="41"/>
      <c r="K440" s="42"/>
      <c r="L440" s="43"/>
      <c r="M440" s="43"/>
      <c r="N440" s="41"/>
      <c r="O440" s="41"/>
      <c r="P440" s="41"/>
    </row>
    <row r="441" spans="9:19" x14ac:dyDescent="0.25">
      <c r="I441" s="41"/>
      <c r="J441" s="41"/>
      <c r="K441" s="42"/>
      <c r="L441" s="43"/>
      <c r="M441" s="43"/>
      <c r="N441" s="41"/>
      <c r="O441" s="41"/>
      <c r="P441" s="41"/>
    </row>
  </sheetData>
  <mergeCells count="677">
    <mergeCell ref="P418:P422"/>
    <mergeCell ref="P263:P267"/>
    <mergeCell ref="P268:P272"/>
    <mergeCell ref="O428:O432"/>
    <mergeCell ref="P428:P432"/>
    <mergeCell ref="A423:A427"/>
    <mergeCell ref="B423:B427"/>
    <mergeCell ref="K423:K427"/>
    <mergeCell ref="L423:P427"/>
    <mergeCell ref="A428:A432"/>
    <mergeCell ref="B428:B432"/>
    <mergeCell ref="K428:K432"/>
    <mergeCell ref="L428:L432"/>
    <mergeCell ref="M428:M432"/>
    <mergeCell ref="N428:N432"/>
    <mergeCell ref="O413:O417"/>
    <mergeCell ref="A418:A422"/>
    <mergeCell ref="B418:B422"/>
    <mergeCell ref="K418:K422"/>
    <mergeCell ref="L418:L422"/>
    <mergeCell ref="M418:M422"/>
    <mergeCell ref="N418:N422"/>
    <mergeCell ref="O418:O422"/>
    <mergeCell ref="A413:A417"/>
    <mergeCell ref="B413:B417"/>
    <mergeCell ref="K413:K417"/>
    <mergeCell ref="L413:L417"/>
    <mergeCell ref="M413:M417"/>
    <mergeCell ref="N413:N417"/>
    <mergeCell ref="O403:O407"/>
    <mergeCell ref="P403:P407"/>
    <mergeCell ref="A408:A412"/>
    <mergeCell ref="B408:B412"/>
    <mergeCell ref="K408:K412"/>
    <mergeCell ref="L408:P412"/>
    <mergeCell ref="A403:A407"/>
    <mergeCell ref="B403:B407"/>
    <mergeCell ref="K403:K407"/>
    <mergeCell ref="L403:L407"/>
    <mergeCell ref="M403:M407"/>
    <mergeCell ref="N403:N407"/>
    <mergeCell ref="P413:P417"/>
    <mergeCell ref="O393:O397"/>
    <mergeCell ref="P393:P397"/>
    <mergeCell ref="A398:A402"/>
    <mergeCell ref="B398:B402"/>
    <mergeCell ref="K398:K402"/>
    <mergeCell ref="L398:L402"/>
    <mergeCell ref="M398:M402"/>
    <mergeCell ref="N398:N402"/>
    <mergeCell ref="O398:O402"/>
    <mergeCell ref="P398:P402"/>
    <mergeCell ref="A393:A397"/>
    <mergeCell ref="B393:B397"/>
    <mergeCell ref="K393:K397"/>
    <mergeCell ref="L393:L397"/>
    <mergeCell ref="M393:M397"/>
    <mergeCell ref="N393:N397"/>
    <mergeCell ref="O383:O387"/>
    <mergeCell ref="P383:P387"/>
    <mergeCell ref="A388:A392"/>
    <mergeCell ref="B388:B392"/>
    <mergeCell ref="K388:K392"/>
    <mergeCell ref="L388:L392"/>
    <mergeCell ref="M388:M392"/>
    <mergeCell ref="N388:N392"/>
    <mergeCell ref="O388:O392"/>
    <mergeCell ref="P388:P392"/>
    <mergeCell ref="A383:A387"/>
    <mergeCell ref="B383:B387"/>
    <mergeCell ref="K383:K387"/>
    <mergeCell ref="L383:L387"/>
    <mergeCell ref="M383:M387"/>
    <mergeCell ref="N383:N387"/>
    <mergeCell ref="O373:O377"/>
    <mergeCell ref="P373:P377"/>
    <mergeCell ref="A378:A382"/>
    <mergeCell ref="B378:B382"/>
    <mergeCell ref="K378:K382"/>
    <mergeCell ref="L378:L382"/>
    <mergeCell ref="M378:M382"/>
    <mergeCell ref="N378:N382"/>
    <mergeCell ref="O378:O382"/>
    <mergeCell ref="P378:P382"/>
    <mergeCell ref="A373:A377"/>
    <mergeCell ref="B373:B377"/>
    <mergeCell ref="K373:K377"/>
    <mergeCell ref="L373:L377"/>
    <mergeCell ref="M373:M377"/>
    <mergeCell ref="N373:N377"/>
    <mergeCell ref="A368:A372"/>
    <mergeCell ref="B368:B372"/>
    <mergeCell ref="K368:K372"/>
    <mergeCell ref="L368:P372"/>
    <mergeCell ref="A363:A367"/>
    <mergeCell ref="B363:B367"/>
    <mergeCell ref="K363:K367"/>
    <mergeCell ref="L363:L367"/>
    <mergeCell ref="M363:M367"/>
    <mergeCell ref="N363:N367"/>
    <mergeCell ref="A358:A362"/>
    <mergeCell ref="B358:B362"/>
    <mergeCell ref="K358:K362"/>
    <mergeCell ref="L358:L362"/>
    <mergeCell ref="M358:M362"/>
    <mergeCell ref="N358:N362"/>
    <mergeCell ref="O358:O362"/>
    <mergeCell ref="P358:P362"/>
    <mergeCell ref="O363:O367"/>
    <mergeCell ref="P363:P367"/>
    <mergeCell ref="A348:A352"/>
    <mergeCell ref="B348:B352"/>
    <mergeCell ref="K348:K352"/>
    <mergeCell ref="L348:P352"/>
    <mergeCell ref="A353:A357"/>
    <mergeCell ref="B353:B357"/>
    <mergeCell ref="K353:K357"/>
    <mergeCell ref="L353:L357"/>
    <mergeCell ref="M353:M357"/>
    <mergeCell ref="N353:N357"/>
    <mergeCell ref="O353:O357"/>
    <mergeCell ref="P353:P357"/>
    <mergeCell ref="O338:O342"/>
    <mergeCell ref="P338:P342"/>
    <mergeCell ref="A343:A347"/>
    <mergeCell ref="B343:B347"/>
    <mergeCell ref="K343:K347"/>
    <mergeCell ref="L343:L347"/>
    <mergeCell ref="M343:M347"/>
    <mergeCell ref="N343:N347"/>
    <mergeCell ref="O343:O347"/>
    <mergeCell ref="P343:P347"/>
    <mergeCell ref="A338:A342"/>
    <mergeCell ref="B338:B342"/>
    <mergeCell ref="K338:K342"/>
    <mergeCell ref="L338:L342"/>
    <mergeCell ref="M338:M342"/>
    <mergeCell ref="N338:N342"/>
    <mergeCell ref="O328:O332"/>
    <mergeCell ref="P328:P332"/>
    <mergeCell ref="A333:A337"/>
    <mergeCell ref="B333:B337"/>
    <mergeCell ref="K333:K337"/>
    <mergeCell ref="L333:L337"/>
    <mergeCell ref="M333:M337"/>
    <mergeCell ref="N333:N337"/>
    <mergeCell ref="O333:O337"/>
    <mergeCell ref="P333:P337"/>
    <mergeCell ref="A328:A332"/>
    <mergeCell ref="B328:B332"/>
    <mergeCell ref="K328:K332"/>
    <mergeCell ref="L328:L332"/>
    <mergeCell ref="M328:M332"/>
    <mergeCell ref="N328:N332"/>
    <mergeCell ref="O318:O322"/>
    <mergeCell ref="P318:P322"/>
    <mergeCell ref="A323:A327"/>
    <mergeCell ref="B323:B327"/>
    <mergeCell ref="K323:K327"/>
    <mergeCell ref="L323:L327"/>
    <mergeCell ref="M323:M327"/>
    <mergeCell ref="N323:N327"/>
    <mergeCell ref="O323:O327"/>
    <mergeCell ref="P323:P327"/>
    <mergeCell ref="A318:A322"/>
    <mergeCell ref="B318:B322"/>
    <mergeCell ref="K318:K322"/>
    <mergeCell ref="L318:L322"/>
    <mergeCell ref="M318:M322"/>
    <mergeCell ref="N318:N322"/>
    <mergeCell ref="O308:O312"/>
    <mergeCell ref="P308:P312"/>
    <mergeCell ref="A313:A317"/>
    <mergeCell ref="B313:B317"/>
    <mergeCell ref="K313:K317"/>
    <mergeCell ref="L313:L317"/>
    <mergeCell ref="M313:M317"/>
    <mergeCell ref="N313:N317"/>
    <mergeCell ref="O313:O317"/>
    <mergeCell ref="P313:P317"/>
    <mergeCell ref="A308:A312"/>
    <mergeCell ref="B308:B312"/>
    <mergeCell ref="K308:K312"/>
    <mergeCell ref="L308:L312"/>
    <mergeCell ref="M308:M312"/>
    <mergeCell ref="N308:N312"/>
    <mergeCell ref="O298:O302"/>
    <mergeCell ref="P298:P302"/>
    <mergeCell ref="A303:A307"/>
    <mergeCell ref="B303:B307"/>
    <mergeCell ref="K303:K307"/>
    <mergeCell ref="L303:L307"/>
    <mergeCell ref="M303:M307"/>
    <mergeCell ref="N303:N307"/>
    <mergeCell ref="O303:O307"/>
    <mergeCell ref="P303:P307"/>
    <mergeCell ref="A298:A302"/>
    <mergeCell ref="B298:B302"/>
    <mergeCell ref="K298:K302"/>
    <mergeCell ref="L298:L302"/>
    <mergeCell ref="M298:M302"/>
    <mergeCell ref="N298:N302"/>
    <mergeCell ref="O288:O292"/>
    <mergeCell ref="P288:P292"/>
    <mergeCell ref="A293:A297"/>
    <mergeCell ref="B293:B297"/>
    <mergeCell ref="K293:K297"/>
    <mergeCell ref="L293:L297"/>
    <mergeCell ref="M293:M297"/>
    <mergeCell ref="N293:N297"/>
    <mergeCell ref="O293:O297"/>
    <mergeCell ref="P293:P297"/>
    <mergeCell ref="A288:A292"/>
    <mergeCell ref="B288:B292"/>
    <mergeCell ref="K288:K292"/>
    <mergeCell ref="L288:L292"/>
    <mergeCell ref="M288:M292"/>
    <mergeCell ref="N288:N292"/>
    <mergeCell ref="O278:O282"/>
    <mergeCell ref="P278:P282"/>
    <mergeCell ref="A283:A287"/>
    <mergeCell ref="B283:B287"/>
    <mergeCell ref="K283:K287"/>
    <mergeCell ref="L283:L287"/>
    <mergeCell ref="M283:M287"/>
    <mergeCell ref="N283:N287"/>
    <mergeCell ref="O283:O287"/>
    <mergeCell ref="P283:P287"/>
    <mergeCell ref="A278:A282"/>
    <mergeCell ref="B278:B282"/>
    <mergeCell ref="K278:K282"/>
    <mergeCell ref="L278:L282"/>
    <mergeCell ref="M278:M282"/>
    <mergeCell ref="N278:N282"/>
    <mergeCell ref="O268:O272"/>
    <mergeCell ref="A273:A277"/>
    <mergeCell ref="B273:B277"/>
    <mergeCell ref="K273:K277"/>
    <mergeCell ref="L273:L277"/>
    <mergeCell ref="M273:M277"/>
    <mergeCell ref="N273:N277"/>
    <mergeCell ref="O273:O277"/>
    <mergeCell ref="P273:P277"/>
    <mergeCell ref="A268:A272"/>
    <mergeCell ref="B268:B272"/>
    <mergeCell ref="K268:K272"/>
    <mergeCell ref="L268:L272"/>
    <mergeCell ref="M268:M272"/>
    <mergeCell ref="N268:N272"/>
    <mergeCell ref="N253:N257"/>
    <mergeCell ref="O253:O257"/>
    <mergeCell ref="A248:A252"/>
    <mergeCell ref="B248:B252"/>
    <mergeCell ref="K248:K252"/>
    <mergeCell ref="L248:L252"/>
    <mergeCell ref="M248:M252"/>
    <mergeCell ref="N248:N252"/>
    <mergeCell ref="A263:A267"/>
    <mergeCell ref="B263:B267"/>
    <mergeCell ref="K263:K267"/>
    <mergeCell ref="L263:L267"/>
    <mergeCell ref="M263:M267"/>
    <mergeCell ref="N263:N267"/>
    <mergeCell ref="O263:O267"/>
    <mergeCell ref="A258:A262"/>
    <mergeCell ref="B258:B262"/>
    <mergeCell ref="K258:K262"/>
    <mergeCell ref="L258:L262"/>
    <mergeCell ref="M258:M262"/>
    <mergeCell ref="N258:N262"/>
    <mergeCell ref="O258:O262"/>
    <mergeCell ref="P258:P262"/>
    <mergeCell ref="O238:O242"/>
    <mergeCell ref="P238:P242"/>
    <mergeCell ref="A243:A247"/>
    <mergeCell ref="B243:B247"/>
    <mergeCell ref="K243:K247"/>
    <mergeCell ref="L243:L247"/>
    <mergeCell ref="M243:M247"/>
    <mergeCell ref="N243:N247"/>
    <mergeCell ref="O243:O247"/>
    <mergeCell ref="P243:P247"/>
    <mergeCell ref="A238:A242"/>
    <mergeCell ref="B238:B242"/>
    <mergeCell ref="K238:K242"/>
    <mergeCell ref="L238:L242"/>
    <mergeCell ref="M238:M242"/>
    <mergeCell ref="N238:N242"/>
    <mergeCell ref="O248:O252"/>
    <mergeCell ref="P248:P252"/>
    <mergeCell ref="A253:A257"/>
    <mergeCell ref="B253:B257"/>
    <mergeCell ref="K253:K257"/>
    <mergeCell ref="L253:L257"/>
    <mergeCell ref="M253:M257"/>
    <mergeCell ref="O228:O232"/>
    <mergeCell ref="P228:P232"/>
    <mergeCell ref="A233:A237"/>
    <mergeCell ref="B233:B237"/>
    <mergeCell ref="K233:K237"/>
    <mergeCell ref="L233:L237"/>
    <mergeCell ref="M233:M237"/>
    <mergeCell ref="N233:N237"/>
    <mergeCell ref="O233:O237"/>
    <mergeCell ref="P233:P237"/>
    <mergeCell ref="A228:A232"/>
    <mergeCell ref="B228:B232"/>
    <mergeCell ref="K228:K232"/>
    <mergeCell ref="L228:L232"/>
    <mergeCell ref="M228:M232"/>
    <mergeCell ref="N228:N232"/>
    <mergeCell ref="O218:O222"/>
    <mergeCell ref="P218:P222"/>
    <mergeCell ref="A223:A227"/>
    <mergeCell ref="B223:B227"/>
    <mergeCell ref="K223:K227"/>
    <mergeCell ref="L223:L227"/>
    <mergeCell ref="M223:M227"/>
    <mergeCell ref="N223:N227"/>
    <mergeCell ref="O223:O227"/>
    <mergeCell ref="P223:P227"/>
    <mergeCell ref="A218:A222"/>
    <mergeCell ref="B218:B222"/>
    <mergeCell ref="K218:K222"/>
    <mergeCell ref="L218:L222"/>
    <mergeCell ref="M218:M222"/>
    <mergeCell ref="N218:N222"/>
    <mergeCell ref="O208:O212"/>
    <mergeCell ref="P208:P212"/>
    <mergeCell ref="A213:A217"/>
    <mergeCell ref="B213:B217"/>
    <mergeCell ref="K213:K217"/>
    <mergeCell ref="L213:L217"/>
    <mergeCell ref="M213:M217"/>
    <mergeCell ref="N213:N217"/>
    <mergeCell ref="O213:O217"/>
    <mergeCell ref="P213:P217"/>
    <mergeCell ref="A208:A212"/>
    <mergeCell ref="B208:B212"/>
    <mergeCell ref="K208:K212"/>
    <mergeCell ref="L208:L212"/>
    <mergeCell ref="M208:M212"/>
    <mergeCell ref="N208:N212"/>
    <mergeCell ref="O198:O202"/>
    <mergeCell ref="P198:P202"/>
    <mergeCell ref="A203:A207"/>
    <mergeCell ref="B203:B207"/>
    <mergeCell ref="K203:K207"/>
    <mergeCell ref="L203:L207"/>
    <mergeCell ref="M203:M207"/>
    <mergeCell ref="N203:N207"/>
    <mergeCell ref="O203:O207"/>
    <mergeCell ref="P203:P207"/>
    <mergeCell ref="A198:A202"/>
    <mergeCell ref="B198:B202"/>
    <mergeCell ref="K198:K202"/>
    <mergeCell ref="L198:L202"/>
    <mergeCell ref="M198:M202"/>
    <mergeCell ref="N198:N202"/>
    <mergeCell ref="O188:O192"/>
    <mergeCell ref="P188:P192"/>
    <mergeCell ref="A193:A197"/>
    <mergeCell ref="B193:B197"/>
    <mergeCell ref="K193:K197"/>
    <mergeCell ref="L193:L197"/>
    <mergeCell ref="M193:M197"/>
    <mergeCell ref="N193:N197"/>
    <mergeCell ref="O193:O197"/>
    <mergeCell ref="P193:P197"/>
    <mergeCell ref="A188:A192"/>
    <mergeCell ref="B188:B192"/>
    <mergeCell ref="K188:K192"/>
    <mergeCell ref="L188:L192"/>
    <mergeCell ref="M188:M192"/>
    <mergeCell ref="N188:N192"/>
    <mergeCell ref="O178:O182"/>
    <mergeCell ref="P178:P182"/>
    <mergeCell ref="A183:A187"/>
    <mergeCell ref="B183:B187"/>
    <mergeCell ref="K183:K187"/>
    <mergeCell ref="L183:L187"/>
    <mergeCell ref="M183:M187"/>
    <mergeCell ref="N183:N187"/>
    <mergeCell ref="O183:O187"/>
    <mergeCell ref="P183:P187"/>
    <mergeCell ref="A178:A182"/>
    <mergeCell ref="B178:B182"/>
    <mergeCell ref="K178:K182"/>
    <mergeCell ref="L178:L182"/>
    <mergeCell ref="M178:M182"/>
    <mergeCell ref="N178:N182"/>
    <mergeCell ref="O168:O172"/>
    <mergeCell ref="P168:P172"/>
    <mergeCell ref="A173:A177"/>
    <mergeCell ref="B173:B177"/>
    <mergeCell ref="K173:K177"/>
    <mergeCell ref="L173:L177"/>
    <mergeCell ref="M173:M177"/>
    <mergeCell ref="N173:N177"/>
    <mergeCell ref="O173:O177"/>
    <mergeCell ref="P173:P177"/>
    <mergeCell ref="A168:A172"/>
    <mergeCell ref="B168:B172"/>
    <mergeCell ref="K168:K172"/>
    <mergeCell ref="L168:L172"/>
    <mergeCell ref="M168:M172"/>
    <mergeCell ref="N168:N172"/>
    <mergeCell ref="O158:O162"/>
    <mergeCell ref="P158:P162"/>
    <mergeCell ref="A163:A167"/>
    <mergeCell ref="B163:B167"/>
    <mergeCell ref="K163:K167"/>
    <mergeCell ref="L163:L167"/>
    <mergeCell ref="M163:M167"/>
    <mergeCell ref="N163:N167"/>
    <mergeCell ref="O163:O167"/>
    <mergeCell ref="P163:P167"/>
    <mergeCell ref="A158:A162"/>
    <mergeCell ref="B158:B162"/>
    <mergeCell ref="K158:K162"/>
    <mergeCell ref="L158:L162"/>
    <mergeCell ref="M158:M162"/>
    <mergeCell ref="N158:N162"/>
    <mergeCell ref="O148:O152"/>
    <mergeCell ref="P148:P152"/>
    <mergeCell ref="A153:A157"/>
    <mergeCell ref="B153:B157"/>
    <mergeCell ref="K153:K157"/>
    <mergeCell ref="L153:L157"/>
    <mergeCell ref="M153:M157"/>
    <mergeCell ref="N153:N157"/>
    <mergeCell ref="O153:O157"/>
    <mergeCell ref="P153:P157"/>
    <mergeCell ref="A148:A152"/>
    <mergeCell ref="B148:B152"/>
    <mergeCell ref="K148:K152"/>
    <mergeCell ref="L148:L152"/>
    <mergeCell ref="M148:M152"/>
    <mergeCell ref="N148:N152"/>
    <mergeCell ref="O138:O142"/>
    <mergeCell ref="P138:P142"/>
    <mergeCell ref="A143:A147"/>
    <mergeCell ref="B143:B147"/>
    <mergeCell ref="K143:K147"/>
    <mergeCell ref="L143:L147"/>
    <mergeCell ref="M143:M147"/>
    <mergeCell ref="N143:N147"/>
    <mergeCell ref="O143:O147"/>
    <mergeCell ref="P143:P147"/>
    <mergeCell ref="A138:A142"/>
    <mergeCell ref="B138:B142"/>
    <mergeCell ref="K138:K142"/>
    <mergeCell ref="L138:L142"/>
    <mergeCell ref="M138:M142"/>
    <mergeCell ref="N138:N142"/>
    <mergeCell ref="O128:O132"/>
    <mergeCell ref="P128:P132"/>
    <mergeCell ref="A133:A137"/>
    <mergeCell ref="B133:B137"/>
    <mergeCell ref="K133:K137"/>
    <mergeCell ref="L133:L137"/>
    <mergeCell ref="M133:M137"/>
    <mergeCell ref="N133:N137"/>
    <mergeCell ref="O133:O137"/>
    <mergeCell ref="P133:P137"/>
    <mergeCell ref="A128:A132"/>
    <mergeCell ref="B128:B132"/>
    <mergeCell ref="K128:K132"/>
    <mergeCell ref="L128:L132"/>
    <mergeCell ref="M128:M132"/>
    <mergeCell ref="N128:N132"/>
    <mergeCell ref="O118:O122"/>
    <mergeCell ref="P118:P122"/>
    <mergeCell ref="A123:A127"/>
    <mergeCell ref="B123:B127"/>
    <mergeCell ref="K123:K127"/>
    <mergeCell ref="L123:L127"/>
    <mergeCell ref="M123:M127"/>
    <mergeCell ref="N123:N127"/>
    <mergeCell ref="O123:O127"/>
    <mergeCell ref="P123:P127"/>
    <mergeCell ref="A118:A122"/>
    <mergeCell ref="B118:B122"/>
    <mergeCell ref="K118:K122"/>
    <mergeCell ref="L118:L122"/>
    <mergeCell ref="M118:M122"/>
    <mergeCell ref="N118:N122"/>
    <mergeCell ref="O108:O112"/>
    <mergeCell ref="P108:P112"/>
    <mergeCell ref="A113:A117"/>
    <mergeCell ref="B113:B117"/>
    <mergeCell ref="K113:K117"/>
    <mergeCell ref="L113:L117"/>
    <mergeCell ref="M113:M117"/>
    <mergeCell ref="N113:N117"/>
    <mergeCell ref="O113:O117"/>
    <mergeCell ref="P113:P117"/>
    <mergeCell ref="A108:A112"/>
    <mergeCell ref="B108:B112"/>
    <mergeCell ref="K108:K112"/>
    <mergeCell ref="L108:L112"/>
    <mergeCell ref="M108:M112"/>
    <mergeCell ref="N108:N112"/>
    <mergeCell ref="O98:O102"/>
    <mergeCell ref="P98:P102"/>
    <mergeCell ref="A103:A107"/>
    <mergeCell ref="B103:B107"/>
    <mergeCell ref="K103:K107"/>
    <mergeCell ref="L103:L107"/>
    <mergeCell ref="M103:M107"/>
    <mergeCell ref="N103:N107"/>
    <mergeCell ref="O103:O107"/>
    <mergeCell ref="P103:P107"/>
    <mergeCell ref="A98:A102"/>
    <mergeCell ref="B98:B102"/>
    <mergeCell ref="K98:K102"/>
    <mergeCell ref="L98:L102"/>
    <mergeCell ref="M98:M102"/>
    <mergeCell ref="N98:N102"/>
    <mergeCell ref="A93:A97"/>
    <mergeCell ref="B93:B97"/>
    <mergeCell ref="K93:K97"/>
    <mergeCell ref="L93:L97"/>
    <mergeCell ref="M93:M97"/>
    <mergeCell ref="N93:N97"/>
    <mergeCell ref="O93:O97"/>
    <mergeCell ref="P93:P97"/>
    <mergeCell ref="A88:A92"/>
    <mergeCell ref="B88:B92"/>
    <mergeCell ref="K88:K92"/>
    <mergeCell ref="L88:L92"/>
    <mergeCell ref="M88:M92"/>
    <mergeCell ref="N88:N92"/>
    <mergeCell ref="A83:A87"/>
    <mergeCell ref="B83:B87"/>
    <mergeCell ref="K83:K87"/>
    <mergeCell ref="L83:L87"/>
    <mergeCell ref="M83:M87"/>
    <mergeCell ref="N83:N87"/>
    <mergeCell ref="O83:O87"/>
    <mergeCell ref="P83:P87"/>
    <mergeCell ref="A78:A82"/>
    <mergeCell ref="B78:B82"/>
    <mergeCell ref="K78:K82"/>
    <mergeCell ref="L78:L82"/>
    <mergeCell ref="M78:M82"/>
    <mergeCell ref="N78:N82"/>
    <mergeCell ref="A73:A77"/>
    <mergeCell ref="B73:B77"/>
    <mergeCell ref="K73:K77"/>
    <mergeCell ref="L73:L77"/>
    <mergeCell ref="M73:M77"/>
    <mergeCell ref="N73:N77"/>
    <mergeCell ref="O73:O77"/>
    <mergeCell ref="P73:P77"/>
    <mergeCell ref="A68:A72"/>
    <mergeCell ref="B68:B72"/>
    <mergeCell ref="K68:K72"/>
    <mergeCell ref="L68:L72"/>
    <mergeCell ref="M68:M72"/>
    <mergeCell ref="N68:N72"/>
    <mergeCell ref="A63:A67"/>
    <mergeCell ref="B63:B67"/>
    <mergeCell ref="K63:K67"/>
    <mergeCell ref="L63:L67"/>
    <mergeCell ref="M63:M67"/>
    <mergeCell ref="N63:N67"/>
    <mergeCell ref="O63:O67"/>
    <mergeCell ref="P63:P67"/>
    <mergeCell ref="A58:A62"/>
    <mergeCell ref="B58:B62"/>
    <mergeCell ref="K58:K62"/>
    <mergeCell ref="L58:L62"/>
    <mergeCell ref="M58:M62"/>
    <mergeCell ref="N58:N62"/>
    <mergeCell ref="A53:A57"/>
    <mergeCell ref="B53:B57"/>
    <mergeCell ref="K53:K57"/>
    <mergeCell ref="L53:L57"/>
    <mergeCell ref="M53:M57"/>
    <mergeCell ref="N53:N57"/>
    <mergeCell ref="O53:O57"/>
    <mergeCell ref="P53:P57"/>
    <mergeCell ref="A48:A52"/>
    <mergeCell ref="B48:B52"/>
    <mergeCell ref="K48:K52"/>
    <mergeCell ref="L48:L52"/>
    <mergeCell ref="M48:M52"/>
    <mergeCell ref="N48:N52"/>
    <mergeCell ref="A43:A47"/>
    <mergeCell ref="B43:B47"/>
    <mergeCell ref="K43:K47"/>
    <mergeCell ref="L43:L47"/>
    <mergeCell ref="M43:M47"/>
    <mergeCell ref="N43:N47"/>
    <mergeCell ref="O43:O47"/>
    <mergeCell ref="P43:P47"/>
    <mergeCell ref="A38:A42"/>
    <mergeCell ref="B38:B42"/>
    <mergeCell ref="K38:K42"/>
    <mergeCell ref="L38:L42"/>
    <mergeCell ref="M38:M42"/>
    <mergeCell ref="N38:N42"/>
    <mergeCell ref="A33:A37"/>
    <mergeCell ref="B33:B37"/>
    <mergeCell ref="K33:K37"/>
    <mergeCell ref="L33:L37"/>
    <mergeCell ref="M33:M37"/>
    <mergeCell ref="N33:N37"/>
    <mergeCell ref="O33:O37"/>
    <mergeCell ref="P33:P37"/>
    <mergeCell ref="A28:A32"/>
    <mergeCell ref="B28:B32"/>
    <mergeCell ref="K28:K32"/>
    <mergeCell ref="L28:L32"/>
    <mergeCell ref="M28:M32"/>
    <mergeCell ref="N28:N32"/>
    <mergeCell ref="A23:A27"/>
    <mergeCell ref="B23:B27"/>
    <mergeCell ref="K23:K27"/>
    <mergeCell ref="L23:L27"/>
    <mergeCell ref="M23:M27"/>
    <mergeCell ref="N23:N27"/>
    <mergeCell ref="O23:O27"/>
    <mergeCell ref="P23:P27"/>
    <mergeCell ref="A18:A22"/>
    <mergeCell ref="B18:B22"/>
    <mergeCell ref="K18:K22"/>
    <mergeCell ref="L18:L22"/>
    <mergeCell ref="M18:M22"/>
    <mergeCell ref="N18:N22"/>
    <mergeCell ref="A8:A12"/>
    <mergeCell ref="B8:B12"/>
    <mergeCell ref="K8:K12"/>
    <mergeCell ref="L8:P12"/>
    <mergeCell ref="A13:A17"/>
    <mergeCell ref="B13:B17"/>
    <mergeCell ref="K13:K17"/>
    <mergeCell ref="B4:B6"/>
    <mergeCell ref="C4:C6"/>
    <mergeCell ref="D4:H4"/>
    <mergeCell ref="I4:I6"/>
    <mergeCell ref="J4:J6"/>
    <mergeCell ref="K4:K6"/>
    <mergeCell ref="L4:O4"/>
    <mergeCell ref="P4:P6"/>
    <mergeCell ref="D5:D6"/>
    <mergeCell ref="E5:E6"/>
    <mergeCell ref="F5:F6"/>
    <mergeCell ref="G5:G6"/>
    <mergeCell ref="H5:H6"/>
    <mergeCell ref="L5:L6"/>
    <mergeCell ref="N5:O5"/>
    <mergeCell ref="Q144:S145"/>
    <mergeCell ref="Q140:S140"/>
    <mergeCell ref="Q135:S135"/>
    <mergeCell ref="Q130:S130"/>
    <mergeCell ref="Q120:S120"/>
    <mergeCell ref="Q235:S235"/>
    <mergeCell ref="L13:P17"/>
    <mergeCell ref="C1:O3"/>
    <mergeCell ref="O18:O22"/>
    <mergeCell ref="P18:P22"/>
    <mergeCell ref="O28:O32"/>
    <mergeCell ref="P28:P32"/>
    <mergeCell ref="O38:O42"/>
    <mergeCell ref="P38:P42"/>
    <mergeCell ref="O48:O52"/>
    <mergeCell ref="P48:P52"/>
    <mergeCell ref="O58:O62"/>
    <mergeCell ref="P58:P62"/>
    <mergeCell ref="O68:O72"/>
    <mergeCell ref="P68:P72"/>
    <mergeCell ref="O78:O82"/>
    <mergeCell ref="P78:P82"/>
    <mergeCell ref="O88:O92"/>
    <mergeCell ref="P88:P92"/>
  </mergeCells>
  <pageMargins left="0.7" right="0.7" top="0.75" bottom="0.75" header="0.3" footer="0.3"/>
  <pageSetup paperSize="9" scale="6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J13:J18"/>
  <sheetViews>
    <sheetView topLeftCell="A13" workbookViewId="0">
      <selection activeCell="J16" sqref="J16:J18"/>
    </sheetView>
  </sheetViews>
  <sheetFormatPr defaultRowHeight="15" x14ac:dyDescent="0.25"/>
  <sheetData>
    <row r="13" spans="10:10" ht="18.75" x14ac:dyDescent="0.3">
      <c r="J13" s="82" t="s">
        <v>391</v>
      </c>
    </row>
    <row r="16" spans="10:10" ht="409.5" x14ac:dyDescent="0.25">
      <c r="J16" s="83" t="s">
        <v>398</v>
      </c>
    </row>
    <row r="18" spans="10:10" ht="185.25" x14ac:dyDescent="0.25">
      <c r="J18" s="83" t="s">
        <v>399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1</vt:i4>
      </vt:variant>
    </vt:vector>
  </HeadingPairs>
  <TitlesOfParts>
    <vt:vector size="3" baseType="lpstr">
      <vt:lpstr>на 05.04.24</vt:lpstr>
      <vt:lpstr>Лист1</vt:lpstr>
      <vt:lpstr>'на 05.04.24'!Область_печати</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Пользователь</dc:creator>
  <cp:lastModifiedBy>Dexp</cp:lastModifiedBy>
  <cp:lastPrinted>2024-09-05T08:04:31Z</cp:lastPrinted>
  <dcterms:created xsi:type="dcterms:W3CDTF">2015-06-05T18:17:20Z</dcterms:created>
  <dcterms:modified xsi:type="dcterms:W3CDTF">2024-10-11T04:28:07Z</dcterms:modified>
</cp:coreProperties>
</file>